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120" yWindow="90" windowWidth="15255" windowHeight="5385" tabRatio="725"/>
  </bookViews>
  <sheets>
    <sheet name="Welcome Screen" sheetId="5" r:id="rId1"/>
    <sheet name="Loan Eligibilty Form" sheetId="1" r:id="rId2"/>
    <sheet name="Loan Eligibilty Result" sheetId="2" r:id="rId3"/>
    <sheet name="Loan Details" sheetId="3" r:id="rId4"/>
    <sheet name="Installments Detail" sheetId="4" r:id="rId5"/>
  </sheets>
  <calcPr calcId="144525"/>
</workbook>
</file>

<file path=xl/calcChain.xml><?xml version="1.0" encoding="utf-8"?>
<calcChain xmlns="http://schemas.openxmlformats.org/spreadsheetml/2006/main">
  <c r="C10" i="2" l="1"/>
  <c r="C4" i="2"/>
  <c r="I8" i="3"/>
  <c r="I7" i="3"/>
  <c r="I1" i="3"/>
  <c r="I2" i="3"/>
  <c r="C8" i="2"/>
  <c r="J7" i="4" l="1"/>
  <c r="K7" i="4" s="1"/>
  <c r="K11" i="4" l="1"/>
  <c r="B4" i="4" s="1"/>
  <c r="B5" i="4" s="1"/>
  <c r="B6" i="4" l="1"/>
  <c r="B7" i="4" l="1"/>
  <c r="B8" i="4" l="1"/>
  <c r="B9" i="4" s="1"/>
  <c r="B10" i="4" s="1"/>
  <c r="B11" i="4" s="1"/>
  <c r="B12" i="4" s="1"/>
  <c r="B13" i="4" s="1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l="1"/>
  <c r="B29" i="4" l="1"/>
  <c r="B30" i="4" l="1"/>
  <c r="B31" i="4" l="1"/>
  <c r="B32" i="4" l="1"/>
  <c r="B33" i="4" l="1"/>
  <c r="B34" i="4" l="1"/>
  <c r="B35" i="4" l="1"/>
  <c r="B36" i="4" l="1"/>
  <c r="B37" i="4" l="1"/>
  <c r="B38" i="4" l="1"/>
  <c r="B39" i="4" l="1"/>
  <c r="B40" i="4" l="1"/>
  <c r="B41" i="4" l="1"/>
  <c r="B42" i="4" l="1"/>
  <c r="B43" i="4" l="1"/>
  <c r="B44" i="4" l="1"/>
  <c r="B45" i="4" l="1"/>
  <c r="B46" i="4" l="1"/>
  <c r="B47" i="4" l="1"/>
  <c r="B48" i="4" l="1"/>
  <c r="B49" i="4" l="1"/>
  <c r="B50" i="4" l="1"/>
  <c r="B51" i="4" l="1"/>
  <c r="B52" i="4" l="1"/>
  <c r="B53" i="4" l="1"/>
  <c r="B54" i="4" l="1"/>
  <c r="B55" i="4" l="1"/>
  <c r="B56" i="4" l="1"/>
  <c r="B57" i="4" l="1"/>
  <c r="B58" i="4" l="1"/>
  <c r="B59" i="4" l="1"/>
  <c r="B60" i="4" l="1"/>
  <c r="B61" i="4" l="1"/>
  <c r="B62" i="4" l="1"/>
  <c r="B63" i="4" l="1"/>
  <c r="C63" i="4" l="1"/>
  <c r="B64" i="4"/>
  <c r="B65" i="4" l="1"/>
  <c r="C64" i="4"/>
  <c r="B66" i="4" l="1"/>
  <c r="C65" i="4"/>
  <c r="C66" i="4" l="1"/>
  <c r="B67" i="4"/>
  <c r="B68" i="4" l="1"/>
  <c r="C67" i="4"/>
  <c r="B69" i="4" l="1"/>
  <c r="C68" i="4"/>
  <c r="B70" i="4" l="1"/>
  <c r="C69" i="4"/>
  <c r="C70" i="4" l="1"/>
  <c r="B71" i="4"/>
  <c r="C71" i="4" l="1"/>
  <c r="B72" i="4"/>
  <c r="B73" i="4" l="1"/>
  <c r="C72" i="4"/>
  <c r="B74" i="4" l="1"/>
  <c r="C73" i="4"/>
  <c r="B75" i="4" l="1"/>
  <c r="C74" i="4"/>
  <c r="B76" i="4" l="1"/>
  <c r="C75" i="4"/>
  <c r="B77" i="4" l="1"/>
  <c r="C76" i="4"/>
  <c r="B78" i="4" l="1"/>
  <c r="C77" i="4"/>
  <c r="C78" i="4" l="1"/>
  <c r="B79" i="4"/>
  <c r="C79" i="4" l="1"/>
  <c r="B80" i="4"/>
  <c r="B81" i="4" l="1"/>
  <c r="C80" i="4"/>
  <c r="B82" i="4" l="1"/>
  <c r="C81" i="4"/>
  <c r="C82" i="4" l="1"/>
  <c r="B83" i="4"/>
  <c r="B84" i="4" l="1"/>
  <c r="C83" i="4"/>
  <c r="B85" i="4" l="1"/>
  <c r="C84" i="4"/>
  <c r="B86" i="4" l="1"/>
  <c r="C85" i="4"/>
  <c r="C86" i="4" l="1"/>
  <c r="B87" i="4"/>
  <c r="C87" i="4" l="1"/>
  <c r="B88" i="4"/>
  <c r="B89" i="4" l="1"/>
  <c r="C88" i="4"/>
  <c r="B90" i="4" l="1"/>
  <c r="C89" i="4"/>
  <c r="B91" i="4" l="1"/>
  <c r="C90" i="4"/>
  <c r="B92" i="4" l="1"/>
  <c r="C91" i="4"/>
  <c r="B93" i="4" l="1"/>
  <c r="C92" i="4"/>
  <c r="B94" i="4" l="1"/>
  <c r="C93" i="4"/>
  <c r="C94" i="4" l="1"/>
  <c r="B95" i="4"/>
  <c r="B96" i="4" l="1"/>
  <c r="C95" i="4"/>
  <c r="B97" i="4" l="1"/>
  <c r="C96" i="4"/>
  <c r="B98" i="4" l="1"/>
  <c r="C97" i="4"/>
  <c r="C98" i="4" l="1"/>
  <c r="B99" i="4"/>
  <c r="C99" i="4" l="1"/>
  <c r="B100" i="4"/>
  <c r="B101" i="4" l="1"/>
  <c r="C100" i="4"/>
  <c r="B102" i="4" l="1"/>
  <c r="C101" i="4"/>
  <c r="C102" i="4" l="1"/>
  <c r="B103" i="4"/>
  <c r="B104" i="4" l="1"/>
  <c r="C103" i="4"/>
  <c r="B105" i="4" l="1"/>
  <c r="C104" i="4"/>
  <c r="B106" i="4" l="1"/>
  <c r="C105" i="4"/>
  <c r="B107" i="4" l="1"/>
  <c r="C106" i="4"/>
  <c r="B108" i="4" l="1"/>
  <c r="C107" i="4"/>
  <c r="B109" i="4" l="1"/>
  <c r="C108" i="4"/>
  <c r="B110" i="4" l="1"/>
  <c r="C109" i="4"/>
  <c r="C110" i="4" l="1"/>
  <c r="B111" i="4"/>
  <c r="C111" i="4" l="1"/>
  <c r="B112" i="4"/>
  <c r="B113" i="4" l="1"/>
  <c r="C112" i="4"/>
  <c r="B114" i="4" l="1"/>
  <c r="C113" i="4"/>
  <c r="B115" i="4" l="1"/>
  <c r="C114" i="4"/>
  <c r="B116" i="4" l="1"/>
  <c r="C115" i="4"/>
  <c r="B117" i="4" l="1"/>
  <c r="C116" i="4"/>
  <c r="B118" i="4" l="1"/>
  <c r="C117" i="4"/>
  <c r="C118" i="4" l="1"/>
  <c r="B119" i="4"/>
  <c r="C119" i="4" l="1"/>
  <c r="B120" i="4"/>
  <c r="B121" i="4" l="1"/>
  <c r="C120" i="4"/>
  <c r="B122" i="4" l="1"/>
  <c r="C121" i="4"/>
  <c r="B123" i="4" l="1"/>
  <c r="C122" i="4"/>
  <c r="B124" i="4" l="1"/>
  <c r="C123" i="4"/>
  <c r="B125" i="4" l="1"/>
  <c r="C124" i="4"/>
  <c r="B126" i="4" l="1"/>
  <c r="C125" i="4"/>
  <c r="C126" i="4" l="1"/>
  <c r="B127" i="4"/>
  <c r="C127" i="4" l="1"/>
  <c r="B128" i="4"/>
  <c r="B129" i="4" l="1"/>
  <c r="C128" i="4"/>
  <c r="B130" i="4" l="1"/>
  <c r="C129" i="4"/>
  <c r="B131" i="4" l="1"/>
  <c r="C130" i="4"/>
  <c r="B132" i="4" l="1"/>
  <c r="C131" i="4"/>
  <c r="B133" i="4" l="1"/>
  <c r="C132" i="4"/>
  <c r="B134" i="4" l="1"/>
  <c r="C133" i="4"/>
  <c r="C134" i="4" l="1"/>
  <c r="B135" i="4"/>
  <c r="C135" i="4" l="1"/>
  <c r="B136" i="4"/>
  <c r="B137" i="4" l="1"/>
  <c r="C136" i="4"/>
  <c r="B138" i="4" l="1"/>
  <c r="C137" i="4"/>
  <c r="B139" i="4" l="1"/>
  <c r="C138" i="4"/>
  <c r="C139" i="4" l="1"/>
  <c r="B140" i="4"/>
  <c r="B141" i="4" l="1"/>
  <c r="C140" i="4"/>
  <c r="B142" i="4" l="1"/>
  <c r="C141" i="4"/>
  <c r="C142" i="4" l="1"/>
  <c r="B143" i="4"/>
  <c r="C143" i="4" l="1"/>
  <c r="B144" i="4"/>
  <c r="B145" i="4" l="1"/>
  <c r="C144" i="4"/>
  <c r="B146" i="4" l="1"/>
  <c r="C145" i="4"/>
  <c r="B147" i="4" l="1"/>
  <c r="C146" i="4"/>
  <c r="B148" i="4" l="1"/>
  <c r="C147" i="4"/>
  <c r="B149" i="4" l="1"/>
  <c r="C148" i="4"/>
  <c r="B150" i="4" l="1"/>
  <c r="C149" i="4"/>
  <c r="C150" i="4" l="1"/>
  <c r="B151" i="4"/>
  <c r="C151" i="4" l="1"/>
  <c r="B152" i="4"/>
  <c r="B153" i="4" l="1"/>
  <c r="C152" i="4"/>
  <c r="B154" i="4" l="1"/>
  <c r="C153" i="4"/>
  <c r="B155" i="4" l="1"/>
  <c r="C154" i="4"/>
  <c r="B156" i="4" l="1"/>
  <c r="C155" i="4"/>
  <c r="B157" i="4" l="1"/>
  <c r="C156" i="4"/>
  <c r="B158" i="4" l="1"/>
  <c r="C157" i="4"/>
  <c r="C158" i="4" l="1"/>
  <c r="B159" i="4"/>
  <c r="C159" i="4" l="1"/>
  <c r="B160" i="4"/>
  <c r="B161" i="4" l="1"/>
  <c r="C160" i="4"/>
  <c r="B162" i="4" l="1"/>
  <c r="C161" i="4"/>
  <c r="B163" i="4" l="1"/>
  <c r="C162" i="4"/>
  <c r="B164" i="4" l="1"/>
  <c r="C163" i="4"/>
  <c r="B165" i="4" l="1"/>
  <c r="C164" i="4"/>
  <c r="B166" i="4" l="1"/>
  <c r="C165" i="4"/>
  <c r="C166" i="4" l="1"/>
  <c r="B167" i="4"/>
  <c r="C167" i="4" l="1"/>
  <c r="B168" i="4"/>
  <c r="B169" i="4" l="1"/>
  <c r="C168" i="4"/>
  <c r="B170" i="4" l="1"/>
  <c r="C169" i="4"/>
  <c r="B171" i="4" l="1"/>
  <c r="C170" i="4"/>
  <c r="B172" i="4" l="1"/>
  <c r="C171" i="4"/>
  <c r="B173" i="4" l="1"/>
  <c r="C172" i="4"/>
  <c r="B174" i="4" l="1"/>
  <c r="C173" i="4"/>
  <c r="C174" i="4" l="1"/>
  <c r="B175" i="4"/>
  <c r="C175" i="4" l="1"/>
  <c r="B176" i="4"/>
  <c r="B177" i="4" l="1"/>
  <c r="C176" i="4"/>
  <c r="B178" i="4" l="1"/>
  <c r="C177" i="4"/>
  <c r="B179" i="4" l="1"/>
  <c r="C178" i="4"/>
  <c r="B180" i="4" l="1"/>
  <c r="C179" i="4"/>
  <c r="B181" i="4" l="1"/>
  <c r="C180" i="4"/>
  <c r="B182" i="4" l="1"/>
  <c r="C181" i="4"/>
  <c r="C182" i="4" l="1"/>
  <c r="B183" i="4"/>
  <c r="C183" i="4" l="1"/>
  <c r="B184" i="4"/>
  <c r="B185" i="4" l="1"/>
  <c r="C184" i="4"/>
  <c r="B186" i="4" l="1"/>
  <c r="C185" i="4"/>
  <c r="B187" i="4" l="1"/>
  <c r="C186" i="4"/>
  <c r="B188" i="4" l="1"/>
  <c r="C187" i="4"/>
  <c r="B189" i="4" l="1"/>
  <c r="C188" i="4"/>
  <c r="B190" i="4" l="1"/>
  <c r="C189" i="4"/>
  <c r="C190" i="4" l="1"/>
  <c r="B191" i="4"/>
  <c r="C191" i="4" s="1"/>
  <c r="J4" i="2" l="1"/>
  <c r="K4" i="2" s="1"/>
  <c r="C5" i="3"/>
  <c r="C6" i="2"/>
  <c r="C12" i="2" s="1"/>
  <c r="A24" i="1"/>
  <c r="A26" i="1" s="1"/>
  <c r="A30" i="1" s="1"/>
  <c r="K10" i="4" l="1"/>
  <c r="I6" i="3"/>
  <c r="J3" i="2"/>
  <c r="K3" i="2" s="1"/>
  <c r="J2" i="2"/>
  <c r="K2" i="2" s="1"/>
  <c r="K6" i="2" l="1"/>
  <c r="C14" i="2" s="1"/>
  <c r="C3" i="3" l="1"/>
  <c r="I5" i="3" l="1"/>
  <c r="C12" i="3" s="1"/>
  <c r="K9" i="4"/>
  <c r="C38" i="4" s="1"/>
  <c r="C48" i="4" l="1"/>
  <c r="D28" i="4"/>
  <c r="D8" i="4"/>
  <c r="C25" i="4"/>
  <c r="C8" i="4"/>
  <c r="C23" i="4"/>
  <c r="C55" i="4"/>
  <c r="C57" i="4"/>
  <c r="C14" i="4"/>
  <c r="C30" i="4"/>
  <c r="C53" i="4"/>
  <c r="C9" i="4"/>
  <c r="C34" i="4"/>
  <c r="C51" i="4"/>
  <c r="C12" i="4"/>
  <c r="C31" i="4"/>
  <c r="C27" i="4"/>
  <c r="C56" i="4"/>
  <c r="C59" i="4"/>
  <c r="C61" i="4"/>
  <c r="C52" i="4"/>
  <c r="C58" i="4"/>
  <c r="C42" i="4"/>
  <c r="C18" i="4"/>
  <c r="C11" i="4"/>
  <c r="C16" i="4"/>
  <c r="C17" i="4"/>
  <c r="C22" i="4"/>
  <c r="C20" i="4"/>
  <c r="C15" i="4"/>
  <c r="C36" i="4"/>
  <c r="C32" i="4"/>
  <c r="C28" i="4"/>
  <c r="C43" i="4"/>
  <c r="C40" i="4"/>
  <c r="C60" i="4"/>
  <c r="C41" i="4"/>
  <c r="C62" i="4"/>
  <c r="C46" i="4"/>
  <c r="C54" i="4"/>
  <c r="C13" i="4"/>
  <c r="C35" i="4"/>
  <c r="C24" i="4"/>
  <c r="C21" i="4"/>
  <c r="C26" i="4"/>
  <c r="C10" i="4"/>
  <c r="C19" i="4"/>
  <c r="C37" i="4"/>
  <c r="C33" i="4"/>
  <c r="C29" i="4"/>
  <c r="C47" i="4"/>
  <c r="C44" i="4"/>
  <c r="C39" i="4"/>
  <c r="C45" i="4"/>
  <c r="C49" i="4"/>
  <c r="C50" i="4"/>
  <c r="D66" i="4"/>
  <c r="E66" i="4" s="1"/>
  <c r="F66" i="4" s="1"/>
  <c r="D7" i="4"/>
  <c r="D98" i="4"/>
  <c r="E98" i="4" s="1"/>
  <c r="F98" i="4" s="1"/>
  <c r="D162" i="4"/>
  <c r="E162" i="4" s="1"/>
  <c r="F162" i="4" s="1"/>
  <c r="D11" i="4"/>
  <c r="D20" i="4"/>
  <c r="D130" i="4"/>
  <c r="E130" i="4" s="1"/>
  <c r="F130" i="4" s="1"/>
  <c r="D4" i="4"/>
  <c r="D10" i="4"/>
  <c r="D170" i="4"/>
  <c r="E170" i="4" s="1"/>
  <c r="F170" i="4" s="1"/>
  <c r="D138" i="4"/>
  <c r="E138" i="4" s="1"/>
  <c r="F138" i="4" s="1"/>
  <c r="D106" i="4"/>
  <c r="E106" i="4" s="1"/>
  <c r="F106" i="4" s="1"/>
  <c r="D74" i="4"/>
  <c r="E74" i="4" s="1"/>
  <c r="F74" i="4" s="1"/>
  <c r="D42" i="4"/>
  <c r="D26" i="4"/>
  <c r="D178" i="4"/>
  <c r="E178" i="4" s="1"/>
  <c r="F178" i="4" s="1"/>
  <c r="D146" i="4"/>
  <c r="E146" i="4" s="1"/>
  <c r="F146" i="4" s="1"/>
  <c r="D114" i="4"/>
  <c r="E114" i="4" s="1"/>
  <c r="F114" i="4" s="1"/>
  <c r="D82" i="4"/>
  <c r="E82" i="4" s="1"/>
  <c r="F82" i="4" s="1"/>
  <c r="D50" i="4"/>
  <c r="E50" i="4" s="1"/>
  <c r="D21" i="4"/>
  <c r="E21" i="4" s="1"/>
  <c r="D186" i="4"/>
  <c r="E186" i="4" s="1"/>
  <c r="F186" i="4" s="1"/>
  <c r="D154" i="4"/>
  <c r="E154" i="4" s="1"/>
  <c r="F154" i="4" s="1"/>
  <c r="D122" i="4"/>
  <c r="E122" i="4" s="1"/>
  <c r="F122" i="4" s="1"/>
  <c r="D90" i="4"/>
  <c r="E90" i="4" s="1"/>
  <c r="F90" i="4" s="1"/>
  <c r="D58" i="4"/>
  <c r="C3" i="4"/>
  <c r="F3" i="4" s="1"/>
  <c r="D24" i="4"/>
  <c r="D9" i="4"/>
  <c r="E9" i="4" s="1"/>
  <c r="D15" i="4"/>
  <c r="D181" i="4"/>
  <c r="E181" i="4" s="1"/>
  <c r="F181" i="4" s="1"/>
  <c r="D165" i="4"/>
  <c r="E165" i="4" s="1"/>
  <c r="F165" i="4" s="1"/>
  <c r="D149" i="4"/>
  <c r="E149" i="4" s="1"/>
  <c r="F149" i="4" s="1"/>
  <c r="D133" i="4"/>
  <c r="E133" i="4" s="1"/>
  <c r="F133" i="4" s="1"/>
  <c r="D117" i="4"/>
  <c r="E117" i="4" s="1"/>
  <c r="F117" i="4" s="1"/>
  <c r="D101" i="4"/>
  <c r="E101" i="4" s="1"/>
  <c r="F101" i="4" s="1"/>
  <c r="D85" i="4"/>
  <c r="E85" i="4" s="1"/>
  <c r="F85" i="4" s="1"/>
  <c r="D69" i="4"/>
  <c r="E69" i="4" s="1"/>
  <c r="F69" i="4" s="1"/>
  <c r="D45" i="4"/>
  <c r="D37" i="4"/>
  <c r="E37" i="4" s="1"/>
  <c r="D5" i="4"/>
  <c r="C5" i="4"/>
  <c r="C7" i="4"/>
  <c r="D12" i="4"/>
  <c r="D13" i="4"/>
  <c r="D18" i="4"/>
  <c r="E18" i="4" s="1"/>
  <c r="D19" i="4"/>
  <c r="D190" i="4"/>
  <c r="E190" i="4" s="1"/>
  <c r="F190" i="4" s="1"/>
  <c r="D182" i="4"/>
  <c r="E182" i="4" s="1"/>
  <c r="F182" i="4" s="1"/>
  <c r="D174" i="4"/>
  <c r="E174" i="4" s="1"/>
  <c r="F174" i="4" s="1"/>
  <c r="D166" i="4"/>
  <c r="E166" i="4" s="1"/>
  <c r="F166" i="4" s="1"/>
  <c r="D158" i="4"/>
  <c r="E158" i="4" s="1"/>
  <c r="F158" i="4" s="1"/>
  <c r="D150" i="4"/>
  <c r="E150" i="4" s="1"/>
  <c r="F150" i="4" s="1"/>
  <c r="D142" i="4"/>
  <c r="E142" i="4" s="1"/>
  <c r="F142" i="4" s="1"/>
  <c r="D134" i="4"/>
  <c r="E134" i="4" s="1"/>
  <c r="F134" i="4" s="1"/>
  <c r="D126" i="4"/>
  <c r="E126" i="4" s="1"/>
  <c r="F126" i="4" s="1"/>
  <c r="D118" i="4"/>
  <c r="E118" i="4" s="1"/>
  <c r="F118" i="4" s="1"/>
  <c r="D110" i="4"/>
  <c r="E110" i="4" s="1"/>
  <c r="F110" i="4" s="1"/>
  <c r="D102" i="4"/>
  <c r="E102" i="4" s="1"/>
  <c r="F102" i="4" s="1"/>
  <c r="D94" i="4"/>
  <c r="E94" i="4" s="1"/>
  <c r="F94" i="4" s="1"/>
  <c r="D86" i="4"/>
  <c r="E86" i="4" s="1"/>
  <c r="F86" i="4" s="1"/>
  <c r="D78" i="4"/>
  <c r="E78" i="4" s="1"/>
  <c r="F78" i="4" s="1"/>
  <c r="D70" i="4"/>
  <c r="E70" i="4" s="1"/>
  <c r="F70" i="4" s="1"/>
  <c r="D62" i="4"/>
  <c r="D54" i="4"/>
  <c r="E54" i="4" s="1"/>
  <c r="D46" i="4"/>
  <c r="D38" i="4"/>
  <c r="E38" i="4" s="1"/>
  <c r="D30" i="4"/>
  <c r="D34" i="4"/>
  <c r="D6" i="4"/>
  <c r="D25" i="4"/>
  <c r="E25" i="4" s="1"/>
  <c r="D14" i="4"/>
  <c r="D189" i="4"/>
  <c r="E189" i="4" s="1"/>
  <c r="F189" i="4" s="1"/>
  <c r="D173" i="4"/>
  <c r="E173" i="4" s="1"/>
  <c r="F173" i="4" s="1"/>
  <c r="D157" i="4"/>
  <c r="E157" i="4" s="1"/>
  <c r="F157" i="4" s="1"/>
  <c r="D141" i="4"/>
  <c r="E141" i="4" s="1"/>
  <c r="F141" i="4" s="1"/>
  <c r="D125" i="4"/>
  <c r="E125" i="4" s="1"/>
  <c r="F125" i="4" s="1"/>
  <c r="D109" i="4"/>
  <c r="E109" i="4" s="1"/>
  <c r="F109" i="4" s="1"/>
  <c r="D93" i="4"/>
  <c r="E93" i="4" s="1"/>
  <c r="F93" i="4" s="1"/>
  <c r="D77" i="4"/>
  <c r="E77" i="4" s="1"/>
  <c r="F77" i="4" s="1"/>
  <c r="D61" i="4"/>
  <c r="E61" i="4" s="1"/>
  <c r="D53" i="4"/>
  <c r="D29" i="4"/>
  <c r="D3" i="4"/>
  <c r="C4" i="4"/>
  <c r="C6" i="4"/>
  <c r="E6" i="4" s="1"/>
  <c r="D16" i="4"/>
  <c r="D17" i="4"/>
  <c r="D22" i="4"/>
  <c r="E22" i="4" s="1"/>
  <c r="D23" i="4"/>
  <c r="D191" i="4"/>
  <c r="E191" i="4" s="1"/>
  <c r="F191" i="4" s="1"/>
  <c r="D185" i="4"/>
  <c r="E185" i="4" s="1"/>
  <c r="F185" i="4" s="1"/>
  <c r="D177" i="4"/>
  <c r="E177" i="4" s="1"/>
  <c r="F177" i="4" s="1"/>
  <c r="D169" i="4"/>
  <c r="E169" i="4" s="1"/>
  <c r="F169" i="4" s="1"/>
  <c r="D161" i="4"/>
  <c r="E161" i="4" s="1"/>
  <c r="F161" i="4" s="1"/>
  <c r="D153" i="4"/>
  <c r="E153" i="4" s="1"/>
  <c r="F153" i="4" s="1"/>
  <c r="D145" i="4"/>
  <c r="E145" i="4" s="1"/>
  <c r="F145" i="4" s="1"/>
  <c r="D137" i="4"/>
  <c r="E137" i="4" s="1"/>
  <c r="F137" i="4" s="1"/>
  <c r="D129" i="4"/>
  <c r="E129" i="4" s="1"/>
  <c r="F129" i="4" s="1"/>
  <c r="D121" i="4"/>
  <c r="E121" i="4" s="1"/>
  <c r="F121" i="4" s="1"/>
  <c r="D113" i="4"/>
  <c r="E113" i="4" s="1"/>
  <c r="F113" i="4" s="1"/>
  <c r="D105" i="4"/>
  <c r="E105" i="4" s="1"/>
  <c r="F105" i="4" s="1"/>
  <c r="D97" i="4"/>
  <c r="E97" i="4" s="1"/>
  <c r="F97" i="4" s="1"/>
  <c r="D89" i="4"/>
  <c r="E89" i="4" s="1"/>
  <c r="F89" i="4" s="1"/>
  <c r="D81" i="4"/>
  <c r="E81" i="4" s="1"/>
  <c r="F81" i="4" s="1"/>
  <c r="D73" i="4"/>
  <c r="E73" i="4" s="1"/>
  <c r="F73" i="4" s="1"/>
  <c r="D65" i="4"/>
  <c r="E65" i="4" s="1"/>
  <c r="F65" i="4" s="1"/>
  <c r="D57" i="4"/>
  <c r="E57" i="4" s="1"/>
  <c r="D49" i="4"/>
  <c r="D41" i="4"/>
  <c r="D33" i="4"/>
  <c r="D187" i="4"/>
  <c r="E187" i="4" s="1"/>
  <c r="F187" i="4" s="1"/>
  <c r="D183" i="4"/>
  <c r="E183" i="4" s="1"/>
  <c r="F183" i="4" s="1"/>
  <c r="D179" i="4"/>
  <c r="E179" i="4" s="1"/>
  <c r="F179" i="4" s="1"/>
  <c r="D175" i="4"/>
  <c r="E175" i="4" s="1"/>
  <c r="F175" i="4" s="1"/>
  <c r="D171" i="4"/>
  <c r="E171" i="4" s="1"/>
  <c r="F171" i="4" s="1"/>
  <c r="D167" i="4"/>
  <c r="E167" i="4" s="1"/>
  <c r="F167" i="4" s="1"/>
  <c r="D163" i="4"/>
  <c r="E163" i="4" s="1"/>
  <c r="F163" i="4" s="1"/>
  <c r="D159" i="4"/>
  <c r="E159" i="4" s="1"/>
  <c r="F159" i="4" s="1"/>
  <c r="D155" i="4"/>
  <c r="E155" i="4" s="1"/>
  <c r="F155" i="4" s="1"/>
  <c r="D151" i="4"/>
  <c r="E151" i="4" s="1"/>
  <c r="F151" i="4" s="1"/>
  <c r="D147" i="4"/>
  <c r="E147" i="4" s="1"/>
  <c r="F147" i="4" s="1"/>
  <c r="D143" i="4"/>
  <c r="E143" i="4" s="1"/>
  <c r="F143" i="4" s="1"/>
  <c r="D139" i="4"/>
  <c r="E139" i="4" s="1"/>
  <c r="F139" i="4" s="1"/>
  <c r="D135" i="4"/>
  <c r="E135" i="4" s="1"/>
  <c r="F135" i="4" s="1"/>
  <c r="D131" i="4"/>
  <c r="E131" i="4" s="1"/>
  <c r="F131" i="4" s="1"/>
  <c r="D127" i="4"/>
  <c r="E127" i="4" s="1"/>
  <c r="F127" i="4" s="1"/>
  <c r="D123" i="4"/>
  <c r="E123" i="4" s="1"/>
  <c r="F123" i="4" s="1"/>
  <c r="D119" i="4"/>
  <c r="E119" i="4" s="1"/>
  <c r="F119" i="4" s="1"/>
  <c r="D115" i="4"/>
  <c r="E115" i="4" s="1"/>
  <c r="F115" i="4" s="1"/>
  <c r="D111" i="4"/>
  <c r="E111" i="4" s="1"/>
  <c r="F111" i="4" s="1"/>
  <c r="D107" i="4"/>
  <c r="E107" i="4" s="1"/>
  <c r="F107" i="4" s="1"/>
  <c r="D103" i="4"/>
  <c r="E103" i="4" s="1"/>
  <c r="F103" i="4" s="1"/>
  <c r="D99" i="4"/>
  <c r="E99" i="4" s="1"/>
  <c r="F99" i="4" s="1"/>
  <c r="D95" i="4"/>
  <c r="E95" i="4" s="1"/>
  <c r="F95" i="4" s="1"/>
  <c r="D91" i="4"/>
  <c r="E91" i="4" s="1"/>
  <c r="F91" i="4" s="1"/>
  <c r="D87" i="4"/>
  <c r="E87" i="4" s="1"/>
  <c r="F87" i="4" s="1"/>
  <c r="D83" i="4"/>
  <c r="E83" i="4" s="1"/>
  <c r="F83" i="4" s="1"/>
  <c r="D79" i="4"/>
  <c r="E79" i="4" s="1"/>
  <c r="F79" i="4" s="1"/>
  <c r="D75" i="4"/>
  <c r="E75" i="4" s="1"/>
  <c r="F75" i="4" s="1"/>
  <c r="D71" i="4"/>
  <c r="E71" i="4" s="1"/>
  <c r="F71" i="4" s="1"/>
  <c r="D67" i="4"/>
  <c r="E67" i="4" s="1"/>
  <c r="F67" i="4" s="1"/>
  <c r="D63" i="4"/>
  <c r="E63" i="4" s="1"/>
  <c r="F63" i="4" s="1"/>
  <c r="D59" i="4"/>
  <c r="D55" i="4"/>
  <c r="D51" i="4"/>
  <c r="D47" i="4"/>
  <c r="D43" i="4"/>
  <c r="D39" i="4"/>
  <c r="D35" i="4"/>
  <c r="D31" i="4"/>
  <c r="E31" i="4" s="1"/>
  <c r="D27" i="4"/>
  <c r="D188" i="4"/>
  <c r="E188" i="4" s="1"/>
  <c r="F188" i="4" s="1"/>
  <c r="D184" i="4"/>
  <c r="E184" i="4" s="1"/>
  <c r="F184" i="4" s="1"/>
  <c r="D180" i="4"/>
  <c r="E180" i="4" s="1"/>
  <c r="F180" i="4" s="1"/>
  <c r="D176" i="4"/>
  <c r="E176" i="4" s="1"/>
  <c r="F176" i="4" s="1"/>
  <c r="D172" i="4"/>
  <c r="E172" i="4" s="1"/>
  <c r="F172" i="4" s="1"/>
  <c r="D168" i="4"/>
  <c r="E168" i="4" s="1"/>
  <c r="F168" i="4" s="1"/>
  <c r="D164" i="4"/>
  <c r="E164" i="4" s="1"/>
  <c r="F164" i="4" s="1"/>
  <c r="D160" i="4"/>
  <c r="E160" i="4" s="1"/>
  <c r="F160" i="4" s="1"/>
  <c r="D156" i="4"/>
  <c r="E156" i="4" s="1"/>
  <c r="F156" i="4" s="1"/>
  <c r="D152" i="4"/>
  <c r="E152" i="4" s="1"/>
  <c r="F152" i="4" s="1"/>
  <c r="D148" i="4"/>
  <c r="E148" i="4" s="1"/>
  <c r="F148" i="4" s="1"/>
  <c r="D144" i="4"/>
  <c r="E144" i="4" s="1"/>
  <c r="F144" i="4" s="1"/>
  <c r="D140" i="4"/>
  <c r="E140" i="4" s="1"/>
  <c r="F140" i="4" s="1"/>
  <c r="D136" i="4"/>
  <c r="E136" i="4" s="1"/>
  <c r="F136" i="4" s="1"/>
  <c r="D132" i="4"/>
  <c r="E132" i="4" s="1"/>
  <c r="F132" i="4" s="1"/>
  <c r="D128" i="4"/>
  <c r="E128" i="4" s="1"/>
  <c r="F128" i="4" s="1"/>
  <c r="D124" i="4"/>
  <c r="E124" i="4" s="1"/>
  <c r="F124" i="4" s="1"/>
  <c r="D120" i="4"/>
  <c r="E120" i="4" s="1"/>
  <c r="F120" i="4" s="1"/>
  <c r="D116" i="4"/>
  <c r="E116" i="4" s="1"/>
  <c r="F116" i="4" s="1"/>
  <c r="D112" i="4"/>
  <c r="E112" i="4" s="1"/>
  <c r="F112" i="4" s="1"/>
  <c r="D108" i="4"/>
  <c r="E108" i="4" s="1"/>
  <c r="F108" i="4" s="1"/>
  <c r="D104" i="4"/>
  <c r="E104" i="4" s="1"/>
  <c r="F104" i="4" s="1"/>
  <c r="D100" i="4"/>
  <c r="E100" i="4" s="1"/>
  <c r="F100" i="4" s="1"/>
  <c r="D96" i="4"/>
  <c r="E96" i="4" s="1"/>
  <c r="F96" i="4" s="1"/>
  <c r="D92" i="4"/>
  <c r="E92" i="4" s="1"/>
  <c r="F92" i="4" s="1"/>
  <c r="D88" i="4"/>
  <c r="E88" i="4" s="1"/>
  <c r="F88" i="4" s="1"/>
  <c r="D84" i="4"/>
  <c r="E84" i="4" s="1"/>
  <c r="F84" i="4" s="1"/>
  <c r="D80" i="4"/>
  <c r="E80" i="4" s="1"/>
  <c r="F80" i="4" s="1"/>
  <c r="D76" i="4"/>
  <c r="E76" i="4" s="1"/>
  <c r="F76" i="4" s="1"/>
  <c r="D72" i="4"/>
  <c r="E72" i="4" s="1"/>
  <c r="F72" i="4" s="1"/>
  <c r="D68" i="4"/>
  <c r="E68" i="4" s="1"/>
  <c r="F68" i="4" s="1"/>
  <c r="D64" i="4"/>
  <c r="E64" i="4" s="1"/>
  <c r="F64" i="4" s="1"/>
  <c r="D60" i="4"/>
  <c r="E60" i="4" s="1"/>
  <c r="D56" i="4"/>
  <c r="D52" i="4"/>
  <c r="D48" i="4"/>
  <c r="D44" i="4"/>
  <c r="E44" i="4" s="1"/>
  <c r="D40" i="4"/>
  <c r="D36" i="4"/>
  <c r="D32" i="4"/>
  <c r="E32" i="4" s="1"/>
  <c r="E48" i="4" l="1"/>
  <c r="E27" i="4"/>
  <c r="E14" i="4"/>
  <c r="E10" i="4"/>
  <c r="E53" i="4"/>
  <c r="E46" i="4"/>
  <c r="E42" i="4"/>
  <c r="E28" i="4"/>
  <c r="E43" i="4"/>
  <c r="E30" i="4"/>
  <c r="E62" i="4"/>
  <c r="E8" i="4"/>
  <c r="E36" i="4"/>
  <c r="E55" i="4"/>
  <c r="E56" i="4"/>
  <c r="E35" i="4"/>
  <c r="E51" i="4"/>
  <c r="E23" i="4"/>
  <c r="E15" i="4"/>
  <c r="E58" i="4"/>
  <c r="E52" i="4"/>
  <c r="E16" i="4"/>
  <c r="E29" i="4"/>
  <c r="E45" i="4"/>
  <c r="E39" i="4"/>
  <c r="E34" i="4"/>
  <c r="E13" i="4"/>
  <c r="E11" i="4"/>
  <c r="E41" i="4"/>
  <c r="E20" i="4"/>
  <c r="E33" i="4"/>
  <c r="E26" i="4"/>
  <c r="E40" i="4"/>
  <c r="E47" i="4"/>
  <c r="E19" i="4"/>
  <c r="E59" i="4"/>
  <c r="E17" i="4"/>
  <c r="E12" i="4"/>
  <c r="E24" i="4"/>
  <c r="E49" i="4"/>
  <c r="E3" i="4"/>
  <c r="E4" i="4"/>
  <c r="F4" i="4" s="1"/>
  <c r="E7" i="4"/>
  <c r="E5" i="4"/>
  <c r="F5" i="4" l="1"/>
  <c r="F6" i="4" s="1"/>
  <c r="F7" i="4" s="1"/>
  <c r="F8" i="4" s="1"/>
  <c r="F9" i="4" s="1"/>
  <c r="F10" i="4" s="1"/>
  <c r="F11" i="4" s="1"/>
  <c r="F12" i="4" s="1"/>
  <c r="F13" i="4" s="1"/>
  <c r="F14" i="4" s="1"/>
  <c r="F15" i="4" s="1"/>
  <c r="F16" i="4" s="1"/>
  <c r="F17" i="4" s="1"/>
  <c r="F18" i="4" s="1"/>
  <c r="F19" i="4" s="1"/>
  <c r="F20" i="4" s="1"/>
  <c r="F21" i="4" s="1"/>
  <c r="F22" i="4" s="1"/>
  <c r="F23" i="4" s="1"/>
  <c r="F24" i="4" s="1"/>
  <c r="F25" i="4" s="1"/>
  <c r="F26" i="4" s="1"/>
  <c r="F27" i="4" s="1"/>
  <c r="F28" i="4" s="1"/>
  <c r="F29" i="4" s="1"/>
  <c r="F30" i="4" s="1"/>
  <c r="F31" i="4" s="1"/>
  <c r="F32" i="4" s="1"/>
  <c r="F33" i="4" s="1"/>
  <c r="F34" i="4" s="1"/>
  <c r="F35" i="4" s="1"/>
  <c r="F36" i="4" s="1"/>
  <c r="F37" i="4" s="1"/>
  <c r="F38" i="4" s="1"/>
  <c r="F39" i="4" s="1"/>
  <c r="F40" i="4" s="1"/>
  <c r="F41" i="4" s="1"/>
  <c r="F42" i="4" s="1"/>
  <c r="F43" i="4" s="1"/>
  <c r="F44" i="4" s="1"/>
  <c r="F45" i="4" s="1"/>
  <c r="F46" i="4" s="1"/>
  <c r="F47" i="4" s="1"/>
  <c r="F48" i="4" s="1"/>
  <c r="F49" i="4" s="1"/>
  <c r="F50" i="4" s="1"/>
  <c r="F51" i="4" s="1"/>
  <c r="F52" i="4" s="1"/>
  <c r="F53" i="4" s="1"/>
  <c r="F54" i="4" s="1"/>
  <c r="F55" i="4" s="1"/>
  <c r="F56" i="4" s="1"/>
  <c r="F57" i="4" s="1"/>
  <c r="F58" i="4" s="1"/>
  <c r="F59" i="4" s="1"/>
  <c r="F60" i="4" s="1"/>
  <c r="F61" i="4" s="1"/>
  <c r="F62" i="4" s="1"/>
</calcChain>
</file>

<file path=xl/sharedStrings.xml><?xml version="1.0" encoding="utf-8"?>
<sst xmlns="http://schemas.openxmlformats.org/spreadsheetml/2006/main" count="75" uniqueCount="50">
  <si>
    <t>Name</t>
  </si>
  <si>
    <t>Last Name</t>
  </si>
  <si>
    <t>Date of Birth</t>
  </si>
  <si>
    <t>Gender</t>
  </si>
  <si>
    <t>City</t>
  </si>
  <si>
    <t>Age</t>
  </si>
  <si>
    <t>Annual Income</t>
  </si>
  <si>
    <t>First Name</t>
  </si>
  <si>
    <t>Male</t>
  </si>
  <si>
    <t>Female</t>
  </si>
  <si>
    <t>Delhi</t>
  </si>
  <si>
    <t>Normal citizen</t>
  </si>
  <si>
    <t>Senior citizen</t>
  </si>
  <si>
    <t>Mumbai</t>
  </si>
  <si>
    <t>Gurgaon</t>
  </si>
  <si>
    <t>Criteria for Loan Eligibility</t>
  </si>
  <si>
    <t>Loan Eligibilty form:</t>
  </si>
  <si>
    <t>Non-metro city</t>
  </si>
  <si>
    <t>Eligibility</t>
  </si>
  <si>
    <t>Loan Amount</t>
  </si>
  <si>
    <t>Metro city</t>
  </si>
  <si>
    <t>Principle</t>
  </si>
  <si>
    <t>Time</t>
  </si>
  <si>
    <t>Non-Metro city</t>
  </si>
  <si>
    <t>Interest rate</t>
  </si>
  <si>
    <t>Payment</t>
  </si>
  <si>
    <t>Monthly</t>
  </si>
  <si>
    <t>Semi-annually</t>
  </si>
  <si>
    <t>Quaterly</t>
  </si>
  <si>
    <t>Annually</t>
  </si>
  <si>
    <t>Interest</t>
  </si>
  <si>
    <t>Balance due</t>
  </si>
  <si>
    <t>Installment</t>
  </si>
  <si>
    <t>Working</t>
  </si>
  <si>
    <t>No. of payments</t>
  </si>
  <si>
    <t>S.No.</t>
  </si>
  <si>
    <t>Eligibility for Loan</t>
  </si>
  <si>
    <t>SLIT PROJECT</t>
  </si>
  <si>
    <t>Loan Details</t>
  </si>
  <si>
    <t>Installment Details</t>
  </si>
  <si>
    <t>Miss</t>
  </si>
  <si>
    <t>Master</t>
  </si>
  <si>
    <t>Mr.</t>
  </si>
  <si>
    <t>Mrs.</t>
  </si>
  <si>
    <t xml:space="preserve"> </t>
  </si>
  <si>
    <t>BY PARTH VERMA</t>
  </si>
  <si>
    <t>Gulshan</t>
  </si>
  <si>
    <t>Title</t>
  </si>
  <si>
    <t>LOAN MANAGEMENT SYSTEM</t>
  </si>
  <si>
    <t>Kumar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</si>
</sst>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[$-409]d\-mmm\-yy;@"/>
    <numFmt numFmtId="165" formatCode="&quot;Rs &quot;\ 0"/>
    <numFmt numFmtId="166" formatCode="0\x"/>
    <numFmt numFmtId="167" formatCode="0&quot; x&quot;"/>
    <numFmt numFmtId="168" formatCode="&quot;Rs&quot;\ 0"/>
    <numFmt numFmtId="169" formatCode="0\ &quot;year(s)&quot;"/>
    <numFmt numFmtId="170" formatCode="&quot;Rs &quot;0"/>
  </numFmts>
  <fonts count="19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Cambria"/>
      <family val="1"/>
      <scheme val="maj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28"/>
      <color theme="0"/>
      <name val="Calibri"/>
      <family val="2"/>
      <scheme val="minor"/>
    </font>
    <font>
      <b/>
      <i/>
      <u/>
      <sz val="28"/>
      <color theme="0"/>
      <name val="Calibri"/>
      <family val="2"/>
      <scheme val="minor"/>
    </font>
    <font>
      <b/>
      <i/>
      <sz val="11.5"/>
      <color theme="0"/>
      <name val="Calibri"/>
      <family val="2"/>
      <scheme val="minor"/>
    </font>
    <font>
      <b/>
      <i/>
      <sz val="16"/>
      <color theme="0"/>
      <name val="Cambria"/>
      <family val="1"/>
      <scheme val="major"/>
    </font>
    <font>
      <b/>
      <sz val="11"/>
      <color theme="0"/>
      <name val="Cambria"/>
      <family val="1"/>
      <scheme val="major"/>
    </font>
    <font>
      <b/>
      <i/>
      <sz val="48"/>
      <color theme="0"/>
      <name val="Calibri"/>
      <family val="2"/>
      <scheme val="minor"/>
    </font>
    <font>
      <b/>
      <i/>
      <sz val="18"/>
      <color theme="9" tint="0.39997558519241921"/>
      <name val="Calibri"/>
      <family val="2"/>
      <scheme val="minor"/>
    </font>
    <font>
      <b/>
      <i/>
      <sz val="20"/>
      <color theme="9" tint="0.39997558519241921"/>
      <name val="Calibri"/>
      <family val="2"/>
      <scheme val="minor"/>
    </font>
    <font>
      <b/>
      <i/>
      <sz val="18"/>
      <color theme="0"/>
      <name val="Cambria"/>
      <family val="1"/>
      <scheme val="major"/>
    </font>
    <font>
      <i/>
      <sz val="11"/>
      <color rgb="FFFF0000"/>
      <name val="Cambria"/>
      <family val="1"/>
      <scheme val="major"/>
    </font>
    <font>
      <b/>
      <i/>
      <sz val="20"/>
      <color theme="9" tint="0.39997558519241921"/>
      <name val="Mistral"/>
      <family val="4"/>
    </font>
    <font>
      <b/>
      <i/>
      <sz val="22"/>
      <color theme="9" tint="0.39997558519241921"/>
      <name val="Mistral"/>
      <family val="4"/>
    </font>
    <font>
      <b/>
      <i/>
      <sz val="24"/>
      <color theme="9" tint="0.39997558519241921"/>
      <name val="Mistral"/>
      <family val="4"/>
    </font>
    <font>
      <b/>
      <i/>
      <sz val="14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rgb="FF0CC07B"/>
        <bgColor indexed="64"/>
      </patternFill>
    </fill>
    <fill>
      <patternFill patternType="solid">
        <fgColor theme="1"/>
        <bgColor indexed="64"/>
      </patternFill>
    </fill>
  </fills>
  <borders count="3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thin">
        <color theme="0"/>
      </top>
      <bottom style="double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 style="thin">
        <color theme="0"/>
      </left>
      <right style="medium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/>
      <top style="thin">
        <color theme="0"/>
      </top>
      <bottom style="thin">
        <color theme="0"/>
      </bottom>
      <diagonal/>
    </border>
    <border>
      <left style="medium">
        <color theme="0"/>
      </left>
      <right/>
      <top style="thin">
        <color theme="0"/>
      </top>
      <bottom style="medium">
        <color theme="0"/>
      </bottom>
      <diagonal/>
    </border>
    <border>
      <left/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thin">
        <color theme="0"/>
      </bottom>
      <diagonal/>
    </border>
    <border>
      <left/>
      <right style="thin">
        <color theme="0"/>
      </right>
      <top style="medium">
        <color theme="0"/>
      </top>
      <bottom style="thin">
        <color theme="0"/>
      </bottom>
      <diagonal/>
    </border>
    <border>
      <left/>
      <right style="thin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theme="0"/>
      </right>
      <top/>
      <bottom/>
      <diagonal/>
    </border>
    <border>
      <left style="thin">
        <color theme="0"/>
      </left>
      <right style="medium">
        <color theme="0"/>
      </right>
      <top/>
      <bottom style="thin">
        <color theme="0"/>
      </bottom>
      <diagonal/>
    </border>
    <border>
      <left style="medium">
        <color theme="0" tint="-4.9989318521683403E-2"/>
      </left>
      <right/>
      <top style="medium">
        <color theme="0" tint="-4.9989318521683403E-2"/>
      </top>
      <bottom/>
      <diagonal/>
    </border>
    <border>
      <left/>
      <right style="medium">
        <color theme="0" tint="-4.9989318521683403E-2"/>
      </right>
      <top style="medium">
        <color theme="0" tint="-4.9989318521683403E-2"/>
      </top>
      <bottom/>
      <diagonal/>
    </border>
    <border>
      <left style="medium">
        <color theme="0" tint="-4.9989318521683403E-2"/>
      </left>
      <right/>
      <top/>
      <bottom style="medium">
        <color theme="0" tint="-4.9989318521683403E-2"/>
      </bottom>
      <diagonal/>
    </border>
    <border>
      <left/>
      <right style="medium">
        <color theme="0" tint="-4.9989318521683403E-2"/>
      </right>
      <top/>
      <bottom style="medium">
        <color theme="0" tint="-4.9989318521683403E-2"/>
      </bottom>
      <diagonal/>
    </border>
    <border>
      <left/>
      <right/>
      <top style="thin">
        <color theme="0" tint="-4.9989318521683403E-2"/>
      </top>
      <bottom/>
      <diagonal/>
    </border>
    <border>
      <left/>
      <right/>
      <top/>
      <bottom style="double">
        <color theme="0" tint="-4.9989318521683403E-2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9" fontId="3" fillId="0" borderId="0" applyFont="0" applyFill="0" applyBorder="0" applyAlignment="0" applyProtection="0"/>
    <xf numFmtId="0" fontId="1" fillId="3" borderId="0" applyNumberFormat="0" applyBorder="0" applyAlignment="0" applyProtection="0"/>
  </cellStyleXfs>
  <cellXfs count="93">
    <xf numFmtId="0" fontId="0" fillId="0" borderId="0" xfId="0"/>
    <xf numFmtId="0" fontId="1" fillId="4" borderId="0" xfId="1" applyFill="1" applyAlignment="1">
      <alignment vertical="center"/>
    </xf>
    <xf numFmtId="0" fontId="6" fillId="4" borderId="0" xfId="1" applyFont="1" applyFill="1" applyBorder="1" applyAlignment="1">
      <alignment vertical="center"/>
    </xf>
    <xf numFmtId="0" fontId="6" fillId="4" borderId="0" xfId="1" applyFont="1" applyFill="1" applyAlignment="1">
      <alignment vertical="center"/>
    </xf>
    <xf numFmtId="0" fontId="1" fillId="4" borderId="0" xfId="1" applyFill="1" applyAlignment="1">
      <alignment horizontal="center" vertical="center"/>
    </xf>
    <xf numFmtId="0" fontId="4" fillId="4" borderId="0" xfId="1" applyFont="1" applyFill="1" applyAlignment="1">
      <alignment vertical="center"/>
    </xf>
    <xf numFmtId="0" fontId="1" fillId="4" borderId="3" xfId="1" applyFill="1" applyBorder="1" applyAlignment="1">
      <alignment vertical="center"/>
    </xf>
    <xf numFmtId="0" fontId="7" fillId="4" borderId="0" xfId="1" applyFont="1" applyFill="1" applyAlignment="1">
      <alignment horizontal="center" vertical="center"/>
    </xf>
    <xf numFmtId="0" fontId="1" fillId="4" borderId="3" xfId="1" applyFill="1" applyBorder="1" applyAlignment="1">
      <alignment horizontal="center" vertical="center"/>
    </xf>
    <xf numFmtId="0" fontId="1" fillId="4" borderId="0" xfId="1" applyFill="1" applyBorder="1" applyAlignment="1">
      <alignment horizontal="center" vertical="center"/>
    </xf>
    <xf numFmtId="0" fontId="1" fillId="4" borderId="0" xfId="1" applyFill="1" applyBorder="1" applyAlignment="1">
      <alignment vertical="center"/>
    </xf>
    <xf numFmtId="164" fontId="1" fillId="4" borderId="3" xfId="1" applyNumberFormat="1" applyFill="1" applyBorder="1" applyAlignment="1">
      <alignment horizontal="center" vertical="center"/>
    </xf>
    <xf numFmtId="165" fontId="1" fillId="4" borderId="3" xfId="1" applyNumberFormat="1" applyFill="1" applyBorder="1" applyAlignment="1">
      <alignment horizontal="center" vertical="center"/>
    </xf>
    <xf numFmtId="166" fontId="1" fillId="4" borderId="8" xfId="1" applyNumberFormat="1" applyFill="1" applyBorder="1" applyAlignment="1">
      <alignment vertical="center"/>
    </xf>
    <xf numFmtId="166" fontId="1" fillId="4" borderId="10" xfId="1" applyNumberFormat="1" applyFill="1" applyBorder="1" applyAlignment="1">
      <alignment vertical="center"/>
    </xf>
    <xf numFmtId="0" fontId="1" fillId="4" borderId="9" xfId="1" applyFill="1" applyBorder="1" applyAlignment="1">
      <alignment vertical="center"/>
    </xf>
    <xf numFmtId="166" fontId="1" fillId="4" borderId="11" xfId="1" applyNumberFormat="1" applyFill="1" applyBorder="1" applyAlignment="1">
      <alignment vertical="center"/>
    </xf>
    <xf numFmtId="0" fontId="1" fillId="4" borderId="11" xfId="1" applyFill="1" applyBorder="1" applyAlignment="1">
      <alignment vertical="center"/>
    </xf>
    <xf numFmtId="10" fontId="1" fillId="4" borderId="11" xfId="1" applyNumberFormat="1" applyFill="1" applyBorder="1" applyAlignment="1">
      <alignment vertical="center"/>
    </xf>
    <xf numFmtId="10" fontId="1" fillId="4" borderId="15" xfId="1" applyNumberFormat="1" applyFill="1" applyBorder="1" applyAlignment="1">
      <alignment vertical="center"/>
    </xf>
    <xf numFmtId="0" fontId="2" fillId="4" borderId="0" xfId="0" applyFont="1" applyFill="1" applyAlignment="1">
      <alignment horizontal="center" vertical="center"/>
    </xf>
    <xf numFmtId="1" fontId="2" fillId="4" borderId="0" xfId="0" applyNumberFormat="1" applyFont="1" applyFill="1" applyBorder="1" applyAlignment="1"/>
    <xf numFmtId="167" fontId="2" fillId="4" borderId="0" xfId="0" applyNumberFormat="1" applyFont="1" applyFill="1" applyAlignment="1">
      <alignment horizontal="center" vertical="center"/>
    </xf>
    <xf numFmtId="1" fontId="2" fillId="4" borderId="0" xfId="0" applyNumberFormat="1" applyFont="1" applyFill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1" fontId="2" fillId="4" borderId="2" xfId="0" applyNumberFormat="1" applyFont="1" applyFill="1" applyBorder="1" applyAlignment="1">
      <alignment horizontal="center" vertical="center"/>
    </xf>
    <xf numFmtId="167" fontId="2" fillId="4" borderId="1" xfId="0" applyNumberFormat="1" applyFont="1" applyFill="1" applyBorder="1" applyAlignment="1">
      <alignment horizontal="center" vertical="center"/>
    </xf>
    <xf numFmtId="0" fontId="2" fillId="4" borderId="0" xfId="0" applyFont="1" applyFill="1"/>
    <xf numFmtId="0" fontId="2" fillId="4" borderId="0" xfId="0" applyFont="1" applyFill="1" applyBorder="1" applyAlignment="1">
      <alignment horizontal="left"/>
    </xf>
    <xf numFmtId="166" fontId="2" fillId="4" borderId="0" xfId="0" applyNumberFormat="1" applyFont="1" applyFill="1" applyBorder="1"/>
    <xf numFmtId="165" fontId="2" fillId="4" borderId="2" xfId="0" applyNumberFormat="1" applyFont="1" applyFill="1" applyBorder="1" applyAlignment="1">
      <alignment horizontal="center" vertical="center"/>
    </xf>
    <xf numFmtId="0" fontId="2" fillId="4" borderId="0" xfId="0" applyFont="1" applyFill="1" applyBorder="1" applyAlignment="1"/>
    <xf numFmtId="166" fontId="2" fillId="4" borderId="0" xfId="0" applyNumberFormat="1" applyFont="1" applyFill="1" applyBorder="1" applyAlignment="1">
      <alignment vertical="center"/>
    </xf>
    <xf numFmtId="0" fontId="2" fillId="4" borderId="0" xfId="0" applyFont="1" applyFill="1" applyBorder="1"/>
    <xf numFmtId="0" fontId="14" fillId="4" borderId="0" xfId="0" applyFont="1" applyFill="1" applyAlignment="1">
      <alignment horizontal="center" vertical="center"/>
    </xf>
    <xf numFmtId="10" fontId="14" fillId="4" borderId="0" xfId="0" applyNumberFormat="1" applyFont="1" applyFill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168" fontId="2" fillId="4" borderId="19" xfId="0" applyNumberFormat="1" applyFont="1" applyFill="1" applyBorder="1" applyAlignment="1">
      <alignment horizontal="center" vertical="center"/>
    </xf>
    <xf numFmtId="9" fontId="2" fillId="4" borderId="0" xfId="0" applyNumberFormat="1" applyFont="1" applyFill="1" applyAlignment="1">
      <alignment horizontal="center" vertical="center"/>
    </xf>
    <xf numFmtId="9" fontId="2" fillId="4" borderId="3" xfId="2" applyFont="1" applyFill="1" applyBorder="1" applyAlignment="1">
      <alignment horizontal="center" vertical="center"/>
    </xf>
    <xf numFmtId="168" fontId="14" fillId="4" borderId="0" xfId="0" applyNumberFormat="1" applyFont="1" applyFill="1" applyAlignment="1">
      <alignment horizontal="center" vertical="center"/>
    </xf>
    <xf numFmtId="9" fontId="14" fillId="4" borderId="0" xfId="0" applyNumberFormat="1" applyFont="1" applyFill="1" applyAlignment="1">
      <alignment horizontal="center" vertical="center"/>
    </xf>
    <xf numFmtId="169" fontId="2" fillId="4" borderId="3" xfId="0" applyNumberFormat="1" applyFont="1" applyFill="1" applyBorder="1" applyAlignment="1">
      <alignment horizontal="center" vertical="center"/>
    </xf>
    <xf numFmtId="169" fontId="14" fillId="4" borderId="0" xfId="0" applyNumberFormat="1" applyFont="1" applyFill="1" applyAlignment="1">
      <alignment horizontal="center" vertical="center"/>
    </xf>
    <xf numFmtId="0" fontId="2" fillId="4" borderId="0" xfId="0" quotePrefix="1" applyFont="1" applyFill="1" applyAlignment="1">
      <alignment vertical="center"/>
    </xf>
    <xf numFmtId="0" fontId="2" fillId="4" borderId="0" xfId="0" quotePrefix="1" applyFont="1" applyFill="1" applyAlignment="1">
      <alignment vertical="center" wrapText="1"/>
    </xf>
    <xf numFmtId="170" fontId="2" fillId="4" borderId="0" xfId="0" applyNumberFormat="1" applyFont="1" applyFill="1" applyAlignment="1">
      <alignment horizontal="center" vertical="center"/>
    </xf>
    <xf numFmtId="0" fontId="2" fillId="4" borderId="0" xfId="0" applyFont="1" applyFill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center" vertical="center"/>
    </xf>
    <xf numFmtId="10" fontId="2" fillId="4" borderId="0" xfId="2" applyNumberFormat="1" applyFont="1" applyFill="1" applyAlignment="1">
      <alignment horizontal="center" vertical="center"/>
    </xf>
    <xf numFmtId="0" fontId="1" fillId="5" borderId="0" xfId="3" applyFill="1"/>
    <xf numFmtId="0" fontId="12" fillId="5" borderId="0" xfId="3" applyFont="1" applyFill="1" applyAlignment="1">
      <alignment horizontal="center"/>
    </xf>
    <xf numFmtId="0" fontId="11" fillId="5" borderId="0" xfId="3" applyFont="1" applyFill="1" applyAlignment="1"/>
    <xf numFmtId="0" fontId="11" fillId="5" borderId="0" xfId="3" applyFont="1" applyFill="1" applyAlignment="1">
      <alignment horizontal="right"/>
    </xf>
    <xf numFmtId="0" fontId="11" fillId="5" borderId="0" xfId="3" applyFont="1" applyFill="1" applyAlignment="1">
      <alignment horizontal="center"/>
    </xf>
    <xf numFmtId="0" fontId="10" fillId="5" borderId="0" xfId="3" applyFont="1" applyFill="1" applyAlignment="1">
      <alignment horizontal="center"/>
    </xf>
    <xf numFmtId="0" fontId="16" fillId="5" borderId="0" xfId="3" applyFont="1" applyFill="1" applyAlignment="1">
      <alignment horizontal="right"/>
    </xf>
    <xf numFmtId="0" fontId="17" fillId="5" borderId="0" xfId="3" applyFont="1" applyFill="1" applyAlignment="1">
      <alignment horizontal="center"/>
    </xf>
    <xf numFmtId="0" fontId="15" fillId="5" borderId="0" xfId="3" applyFont="1" applyFill="1" applyAlignment="1">
      <alignment horizontal="center"/>
    </xf>
    <xf numFmtId="0" fontId="5" fillId="4" borderId="6" xfId="1" applyFont="1" applyFill="1" applyBorder="1" applyAlignment="1">
      <alignment horizontal="center" vertical="center"/>
    </xf>
    <xf numFmtId="0" fontId="5" fillId="4" borderId="7" xfId="1" applyFont="1" applyFill="1" applyBorder="1" applyAlignment="1">
      <alignment horizontal="center" vertical="center"/>
    </xf>
    <xf numFmtId="0" fontId="5" fillId="4" borderId="8" xfId="1" applyFont="1" applyFill="1" applyBorder="1" applyAlignment="1">
      <alignment horizontal="center" vertical="center"/>
    </xf>
    <xf numFmtId="0" fontId="1" fillId="4" borderId="12" xfId="1" applyFill="1" applyBorder="1" applyAlignment="1">
      <alignment horizontal="left" vertical="center"/>
    </xf>
    <xf numFmtId="0" fontId="0" fillId="4" borderId="5" xfId="0" applyFill="1" applyBorder="1"/>
    <xf numFmtId="166" fontId="1" fillId="4" borderId="26" xfId="1" applyNumberFormat="1" applyFill="1" applyBorder="1" applyAlignment="1">
      <alignment horizontal="right" vertical="center"/>
    </xf>
    <xf numFmtId="166" fontId="1" fillId="4" borderId="27" xfId="1" applyNumberFormat="1" applyFill="1" applyBorder="1" applyAlignment="1">
      <alignment horizontal="right" vertical="center"/>
    </xf>
    <xf numFmtId="166" fontId="1" fillId="4" borderId="28" xfId="1" applyNumberFormat="1" applyFill="1" applyBorder="1" applyAlignment="1">
      <alignment horizontal="right" vertical="center"/>
    </xf>
    <xf numFmtId="0" fontId="18" fillId="4" borderId="6" xfId="1" applyFont="1" applyFill="1" applyBorder="1" applyAlignment="1">
      <alignment horizontal="center" vertical="center"/>
    </xf>
    <xf numFmtId="0" fontId="7" fillId="4" borderId="7" xfId="1" applyFont="1" applyFill="1" applyBorder="1" applyAlignment="1">
      <alignment horizontal="center" vertical="center"/>
    </xf>
    <xf numFmtId="0" fontId="7" fillId="4" borderId="8" xfId="1" applyFont="1" applyFill="1" applyBorder="1" applyAlignment="1">
      <alignment horizontal="center" vertical="center"/>
    </xf>
    <xf numFmtId="0" fontId="1" fillId="4" borderId="12" xfId="1" applyFill="1" applyBorder="1" applyAlignment="1">
      <alignment horizontal="center" vertical="center"/>
    </xf>
    <xf numFmtId="0" fontId="1" fillId="4" borderId="9" xfId="1" applyFill="1" applyBorder="1" applyAlignment="1">
      <alignment horizontal="center" vertical="center"/>
    </xf>
    <xf numFmtId="0" fontId="0" fillId="4" borderId="18" xfId="0" applyFill="1" applyBorder="1"/>
    <xf numFmtId="0" fontId="1" fillId="4" borderId="13" xfId="1" applyFill="1" applyBorder="1" applyAlignment="1">
      <alignment horizontal="left" vertical="center"/>
    </xf>
    <xf numFmtId="0" fontId="0" fillId="4" borderId="14" xfId="0" applyFill="1" applyBorder="1"/>
    <xf numFmtId="0" fontId="1" fillId="4" borderId="23" xfId="1" applyFill="1" applyBorder="1" applyAlignment="1">
      <alignment horizontal="left" vertical="center"/>
    </xf>
    <xf numFmtId="0" fontId="0" fillId="4" borderId="24" xfId="0" applyFill="1" applyBorder="1"/>
    <xf numFmtId="0" fontId="1" fillId="4" borderId="9" xfId="1" applyFill="1" applyBorder="1" applyAlignment="1">
      <alignment horizontal="left" vertical="center"/>
    </xf>
    <xf numFmtId="0" fontId="0" fillId="4" borderId="25" xfId="0" applyFill="1" applyBorder="1"/>
    <xf numFmtId="0" fontId="13" fillId="4" borderId="29" xfId="0" applyFont="1" applyFill="1" applyBorder="1" applyAlignment="1">
      <alignment horizontal="center" vertical="center"/>
    </xf>
    <xf numFmtId="0" fontId="2" fillId="4" borderId="30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2" fillId="4" borderId="32" xfId="0" applyFont="1" applyFill="1" applyBorder="1" applyAlignment="1">
      <alignment horizontal="center" vertical="center"/>
    </xf>
    <xf numFmtId="0" fontId="8" fillId="4" borderId="16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9" fillId="4" borderId="33" xfId="0" quotePrefix="1" applyFont="1" applyFill="1" applyBorder="1" applyAlignment="1">
      <alignment horizontal="center" vertical="center" wrapText="1"/>
    </xf>
    <xf numFmtId="0" fontId="9" fillId="4" borderId="34" xfId="0" quotePrefix="1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</cellXfs>
  <cellStyles count="4">
    <cellStyle name="Accent2" xfId="1" builtinId="33"/>
    <cellStyle name="Accent3" xfId="3" builtinId="37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0CC07B"/>
      <color rgb="FFFF7C80"/>
      <color rgb="FFCC0066"/>
      <color rgb="FFE1B74D"/>
      <color rgb="FFEA4477"/>
      <color rgb="FFCC66FF"/>
      <color rgb="FFEFE99B"/>
      <color rgb="FF66FF99"/>
      <color rgb="FFF0C2B0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Loan Eligibilty Form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Loan Eligibilty Result'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'Loan Eligibilty Form'!A1"/><Relationship Id="rId1" Type="http://schemas.openxmlformats.org/officeDocument/2006/relationships/hyperlink" Target="#'Loan Details'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'Loan Eligibilty Result'!A1"/><Relationship Id="rId1" Type="http://schemas.openxmlformats.org/officeDocument/2006/relationships/hyperlink" Target="#'Installments detail'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hyperlink" Target="#'Loan Details'!A1"/><Relationship Id="rId1" Type="http://schemas.openxmlformats.org/officeDocument/2006/relationships/hyperlink" Target="#'Welcome Screen'!A1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236474</xdr:colOff>
      <xdr:row>6</xdr:row>
      <xdr:rowOff>124364</xdr:rowOff>
    </xdr:from>
    <xdr:ext cx="184730" cy="1782924"/>
    <xdr:sp macro="" textlink="">
      <xdr:nvSpPr>
        <xdr:cNvPr id="2" name="Rectangle 1"/>
        <xdr:cNvSpPr/>
      </xdr:nvSpPr>
      <xdr:spPr>
        <a:xfrm>
          <a:off x="2674874" y="1267364"/>
          <a:ext cx="184730" cy="178292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n-US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  <a:p>
          <a:pPr algn="ctr"/>
          <a:endParaRPr lang="en-US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4</xdr:col>
      <xdr:colOff>236474</xdr:colOff>
      <xdr:row>6</xdr:row>
      <xdr:rowOff>114839</xdr:rowOff>
    </xdr:from>
    <xdr:ext cx="184730" cy="937629"/>
    <xdr:sp macro="" textlink="">
      <xdr:nvSpPr>
        <xdr:cNvPr id="3" name="Rectangle 2"/>
        <xdr:cNvSpPr/>
      </xdr:nvSpPr>
      <xdr:spPr>
        <a:xfrm>
          <a:off x="2674874" y="1257839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n-US" sz="5400" b="1" cap="none" spc="0">
            <a:ln w="31550" cmpd="sng">
              <a:gradFill>
                <a:gsLst>
                  <a:gs pos="70000">
                    <a:schemeClr val="accent6">
                      <a:shade val="50000"/>
                      <a:satMod val="190000"/>
                    </a:schemeClr>
                  </a:gs>
                  <a:gs pos="0">
                    <a:schemeClr val="accent6">
                      <a:tint val="77000"/>
                      <a:satMod val="180000"/>
                    </a:schemeClr>
                  </a:gs>
                </a:gsLst>
                <a:lin ang="5400000"/>
              </a:gradFill>
              <a:prstDash val="solid"/>
            </a:ln>
            <a:solidFill>
              <a:schemeClr val="accent6">
                <a:tint val="15000"/>
                <a:satMod val="200000"/>
              </a:schemeClr>
            </a:solidFill>
            <a:effectLst>
              <a:outerShdw blurRad="50800" dist="40000" dir="5400000" algn="tl" rotWithShape="0">
                <a:srgbClr val="000000">
                  <a:shade val="5000"/>
                  <a:satMod val="120000"/>
                  <a:alpha val="33000"/>
                </a:srgbClr>
              </a:outerShdw>
            </a:effectLst>
          </a:endParaRPr>
        </a:p>
      </xdr:txBody>
    </xdr:sp>
    <xdr:clientData/>
  </xdr:oneCellAnchor>
  <xdr:oneCellAnchor>
    <xdr:from>
      <xdr:col>2</xdr:col>
      <xdr:colOff>171450</xdr:colOff>
      <xdr:row>3</xdr:row>
      <xdr:rowOff>133888</xdr:rowOff>
    </xdr:from>
    <xdr:ext cx="6953250" cy="1790555"/>
    <xdr:sp macro="" textlink="">
      <xdr:nvSpPr>
        <xdr:cNvPr id="5" name="Rectangle 4"/>
        <xdr:cNvSpPr/>
      </xdr:nvSpPr>
      <xdr:spPr>
        <a:xfrm>
          <a:off x="1143000" y="705388"/>
          <a:ext cx="6953250" cy="1790555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96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solidFill>
                <a:srgbClr val="FF7C80"/>
              </a:solidFill>
              <a:effectLst>
                <a:reflection blurRad="12700" stA="28000" endPos="45000" dist="1000" dir="5400000" sy="-100000" algn="bl" rotWithShape="0"/>
              </a:effectLst>
              <a:latin typeface="Lucida Handwriting" pitchFamily="66" charset="0"/>
            </a:rPr>
            <a:t>W</a:t>
          </a:r>
          <a:r>
            <a:rPr lang="en-US" sz="96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solidFill>
                <a:srgbClr val="EFE99B"/>
              </a:solidFill>
              <a:effectLst>
                <a:reflection blurRad="12700" stA="28000" endPos="45000" dist="1000" dir="5400000" sy="-100000" algn="bl" rotWithShape="0"/>
              </a:effectLst>
              <a:latin typeface="Lucida Handwriting" pitchFamily="66" charset="0"/>
            </a:rPr>
            <a:t>E</a:t>
          </a:r>
          <a:r>
            <a:rPr lang="en-US" sz="96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solidFill>
                <a:srgbClr val="F0C2B0"/>
              </a:solidFill>
              <a:effectLst>
                <a:reflection blurRad="12700" stA="28000" endPos="45000" dist="1000" dir="5400000" sy="-100000" algn="bl" rotWithShape="0"/>
              </a:effectLst>
              <a:latin typeface="Lucida Handwriting" pitchFamily="66" charset="0"/>
            </a:rPr>
            <a:t>L</a:t>
          </a:r>
          <a:r>
            <a:rPr lang="en-US" sz="96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solidFill>
                <a:srgbClr val="CC66FF"/>
              </a:solidFill>
              <a:effectLst>
                <a:reflection blurRad="12700" stA="28000" endPos="45000" dist="1000" dir="5400000" sy="-100000" algn="bl" rotWithShape="0"/>
              </a:effectLst>
              <a:latin typeface="Lucida Handwriting" pitchFamily="66" charset="0"/>
            </a:rPr>
            <a:t>C</a:t>
          </a:r>
          <a:r>
            <a:rPr lang="en-US" sz="96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solidFill>
                <a:srgbClr val="E1B74D"/>
              </a:solidFill>
              <a:effectLst>
                <a:reflection blurRad="12700" stA="28000" endPos="45000" dist="1000" dir="5400000" sy="-100000" algn="bl" rotWithShape="0"/>
              </a:effectLst>
              <a:latin typeface="Lucida Handwriting" pitchFamily="66" charset="0"/>
            </a:rPr>
            <a:t>O</a:t>
          </a:r>
          <a:r>
            <a:rPr lang="en-US" sz="96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solidFill>
                <a:srgbClr val="CC0066"/>
              </a:solidFill>
              <a:effectLst>
                <a:reflection blurRad="12700" stA="28000" endPos="45000" dist="1000" dir="5400000" sy="-100000" algn="bl" rotWithShape="0"/>
              </a:effectLst>
              <a:latin typeface="Lucida Handwriting" pitchFamily="66" charset="0"/>
            </a:rPr>
            <a:t>M</a:t>
          </a:r>
          <a:r>
            <a:rPr lang="en-US" sz="96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solidFill>
                <a:srgbClr val="0CC07B"/>
              </a:solidFill>
              <a:effectLst>
                <a:reflection blurRad="12700" stA="28000" endPos="45000" dist="1000" dir="5400000" sy="-100000" algn="bl" rotWithShape="0"/>
              </a:effectLst>
              <a:latin typeface="Lucida Handwriting" pitchFamily="66" charset="0"/>
            </a:rPr>
            <a:t>E</a:t>
          </a:r>
          <a:endParaRPr lang="en-US" sz="8800" b="1" cap="all" spc="0">
            <a:ln w="9000" cmpd="sng">
              <a:solidFill>
                <a:schemeClr val="accent4">
                  <a:shade val="50000"/>
                  <a:satMod val="120000"/>
                </a:schemeClr>
              </a:solidFill>
              <a:prstDash val="solid"/>
            </a:ln>
            <a:solidFill>
              <a:srgbClr val="0CC07B"/>
            </a:solidFill>
            <a:effectLst>
              <a:reflection blurRad="12700" stA="28000" endPos="45000" dist="1000" dir="5400000" sy="-100000" algn="bl" rotWithShape="0"/>
            </a:effectLst>
            <a:latin typeface="Lucida Handwriting" pitchFamily="66" charset="0"/>
          </a:endParaRPr>
        </a:p>
      </xdr:txBody>
    </xdr:sp>
    <xdr:clientData/>
  </xdr:oneCellAnchor>
  <xdr:twoCellAnchor>
    <xdr:from>
      <xdr:col>6</xdr:col>
      <xdr:colOff>800101</xdr:colOff>
      <xdr:row>14</xdr:row>
      <xdr:rowOff>209550</xdr:rowOff>
    </xdr:from>
    <xdr:to>
      <xdr:col>8</xdr:col>
      <xdr:colOff>676275</xdr:colOff>
      <xdr:row>15</xdr:row>
      <xdr:rowOff>257175</xdr:rowOff>
    </xdr:to>
    <xdr:sp macro="" textlink="">
      <xdr:nvSpPr>
        <xdr:cNvPr id="6" name="Round Diagonal Corner Rectangle 5">
          <a:hlinkClick xmlns:r="http://schemas.openxmlformats.org/officeDocument/2006/relationships" r:id="rId1"/>
        </xdr:cNvPr>
        <xdr:cNvSpPr/>
      </xdr:nvSpPr>
      <xdr:spPr>
        <a:xfrm>
          <a:off x="3629026" y="3276600"/>
          <a:ext cx="2028824" cy="342900"/>
        </a:xfrm>
        <a:prstGeom prst="round2DiagRect">
          <a:avLst>
            <a:gd name="adj1" fmla="val 50000"/>
            <a:gd name="adj2" fmla="val 50000"/>
          </a:avLst>
        </a:prstGeom>
        <a:solidFill>
          <a:srgbClr val="EFE99B"/>
        </a:solidFill>
        <a:ln>
          <a:solidFill>
            <a:schemeClr val="bg1">
              <a:lumMod val="9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400" b="1" i="1" baseline="0">
              <a:solidFill>
                <a:schemeClr val="accent2"/>
              </a:solidFill>
            </a:rPr>
            <a:t>LET'S GET STARTED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352426</xdr:colOff>
      <xdr:row>10</xdr:row>
      <xdr:rowOff>28576</xdr:rowOff>
    </xdr:from>
    <xdr:to>
      <xdr:col>5</xdr:col>
      <xdr:colOff>485776</xdr:colOff>
      <xdr:row>11</xdr:row>
      <xdr:rowOff>76201</xdr:rowOff>
    </xdr:to>
    <xdr:sp macro="" textlink="">
      <xdr:nvSpPr>
        <xdr:cNvPr id="3" name="Rounded Rectangle 2">
          <a:hlinkClick xmlns:r="http://schemas.openxmlformats.org/officeDocument/2006/relationships" r:id="rId1"/>
        </xdr:cNvPr>
        <xdr:cNvSpPr/>
      </xdr:nvSpPr>
      <xdr:spPr>
        <a:xfrm>
          <a:off x="3276601" y="2276476"/>
          <a:ext cx="1866900" cy="323850"/>
        </a:xfrm>
        <a:prstGeom prst="roundRect">
          <a:avLst>
            <a:gd name="adj" fmla="val 50000"/>
          </a:avLst>
        </a:prstGeom>
        <a:solidFill>
          <a:srgbClr val="EFE99B"/>
        </a:solidFill>
        <a:ln/>
      </xdr:spPr>
      <xdr:style>
        <a:lnRef idx="3">
          <a:schemeClr val="lt1"/>
        </a:lnRef>
        <a:fillRef idx="1">
          <a:schemeClr val="accent6"/>
        </a:fillRef>
        <a:effectRef idx="1">
          <a:schemeClr val="accent6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200" b="1" i="1" u="none" cap="none" spc="0">
              <a:ln>
                <a:noFill/>
              </a:ln>
              <a:solidFill>
                <a:schemeClr val="accent2"/>
              </a:solidFill>
              <a:effectLst/>
              <a:latin typeface="+mj-lt"/>
            </a:rPr>
            <a:t>Check</a:t>
          </a:r>
          <a:r>
            <a:rPr lang="en-US" sz="1200" b="1" i="1" u="none" cap="none" spc="0" baseline="0">
              <a:ln>
                <a:noFill/>
              </a:ln>
              <a:solidFill>
                <a:schemeClr val="accent2"/>
              </a:solidFill>
              <a:effectLst/>
              <a:latin typeface="+mj-lt"/>
            </a:rPr>
            <a:t> Loan Eligibility</a:t>
          </a:r>
          <a:endParaRPr lang="en-US" sz="1200" b="1" i="1" u="none" cap="none" spc="0">
            <a:ln>
              <a:noFill/>
            </a:ln>
            <a:solidFill>
              <a:schemeClr val="accent2"/>
            </a:solidFill>
            <a:effectLst/>
            <a:latin typeface="+mj-lt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381001</xdr:colOff>
      <xdr:row>6</xdr:row>
      <xdr:rowOff>0</xdr:rowOff>
    </xdr:from>
    <xdr:to>
      <xdr:col>6</xdr:col>
      <xdr:colOff>95251</xdr:colOff>
      <xdr:row>7</xdr:row>
      <xdr:rowOff>180976</xdr:rowOff>
    </xdr:to>
    <xdr:sp macro="" textlink="">
      <xdr:nvSpPr>
        <xdr:cNvPr id="4" name="Rounded Rectangle 3">
          <a:hlinkClick xmlns:r="http://schemas.openxmlformats.org/officeDocument/2006/relationships" r:id="rId1"/>
        </xdr:cNvPr>
        <xdr:cNvSpPr/>
      </xdr:nvSpPr>
      <xdr:spPr>
        <a:xfrm>
          <a:off x="3486151" y="1333500"/>
          <a:ext cx="1543050" cy="276226"/>
        </a:xfrm>
        <a:prstGeom prst="roundRect">
          <a:avLst>
            <a:gd name="adj" fmla="val 50000"/>
          </a:avLst>
        </a:prstGeom>
        <a:solidFill>
          <a:srgbClr val="EFE99B"/>
        </a:solidFill>
        <a:ln/>
        <a:effectLst>
          <a:outerShdw blurRad="40000" dist="20000" dir="5400000" rotWithShape="0">
            <a:srgbClr val="000000">
              <a:alpha val="38000"/>
            </a:srgbClr>
          </a:outerShdw>
        </a:effectLst>
      </xdr:spPr>
      <xdr:style>
        <a:lnRef idx="3">
          <a:schemeClr val="lt1"/>
        </a:lnRef>
        <a:fillRef idx="1">
          <a:schemeClr val="accent6"/>
        </a:fillRef>
        <a:effectRef idx="1">
          <a:schemeClr val="accent6"/>
        </a:effectRef>
        <a:fontRef idx="minor">
          <a:schemeClr val="lt1"/>
        </a:fontRef>
      </xdr:style>
      <xdr:txBody>
        <a:bodyPr rtlCol="0" anchor="ctr">
          <a:scene3d>
            <a:camera prst="orthographicFront"/>
            <a:lightRig rig="threePt" dir="t"/>
          </a:scene3d>
          <a:sp3d prstMaterial="clear"/>
        </a:bodyPr>
        <a:lstStyle/>
        <a:p>
          <a:pPr algn="ctr"/>
          <a:r>
            <a:rPr lang="en-US" sz="1100" b="1" i="1" u="none">
              <a:solidFill>
                <a:schemeClr val="accent2"/>
              </a:solidFill>
              <a:latin typeface="+mj-lt"/>
            </a:rPr>
            <a:t>Check </a:t>
          </a:r>
          <a:r>
            <a:rPr lang="en-US" sz="1100" b="1" i="1" u="none" baseline="0">
              <a:solidFill>
                <a:schemeClr val="accent2"/>
              </a:solidFill>
              <a:latin typeface="+mj-lt"/>
            </a:rPr>
            <a:t> Loan Details</a:t>
          </a:r>
        </a:p>
      </xdr:txBody>
    </xdr:sp>
    <xdr:clientData/>
  </xdr:twoCellAnchor>
  <xdr:twoCellAnchor>
    <xdr:from>
      <xdr:col>3</xdr:col>
      <xdr:colOff>371475</xdr:colOff>
      <xdr:row>9</xdr:row>
      <xdr:rowOff>47625</xdr:rowOff>
    </xdr:from>
    <xdr:to>
      <xdr:col>6</xdr:col>
      <xdr:colOff>95250</xdr:colOff>
      <xdr:row>10</xdr:row>
      <xdr:rowOff>76200</xdr:rowOff>
    </xdr:to>
    <xdr:sp macro="" textlink="">
      <xdr:nvSpPr>
        <xdr:cNvPr id="6" name="Rounded Rectangle 5">
          <a:hlinkClick xmlns:r="http://schemas.openxmlformats.org/officeDocument/2006/relationships" r:id="rId2"/>
        </xdr:cNvPr>
        <xdr:cNvSpPr/>
      </xdr:nvSpPr>
      <xdr:spPr>
        <a:xfrm>
          <a:off x="3476625" y="1819275"/>
          <a:ext cx="1552575" cy="276225"/>
        </a:xfrm>
        <a:prstGeom prst="roundRect">
          <a:avLst>
            <a:gd name="adj" fmla="val 50000"/>
          </a:avLst>
        </a:prstGeom>
        <a:solidFill>
          <a:srgbClr val="EFE99B"/>
        </a:solidFill>
        <a:ln>
          <a:solidFill>
            <a:schemeClr val="bg1">
              <a:lumMod val="95000"/>
            </a:schemeClr>
          </a:solidFill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="horz" rtlCol="0" anchor="ctr"/>
        <a:lstStyle/>
        <a:p>
          <a:pPr algn="ctr"/>
          <a:r>
            <a:rPr lang="en-US" sz="1100" b="1" i="1">
              <a:solidFill>
                <a:schemeClr val="accent2"/>
              </a:solidFill>
              <a:latin typeface="+mj-lt"/>
            </a:rPr>
            <a:t>Go</a:t>
          </a:r>
          <a:r>
            <a:rPr lang="en-US" sz="1100" b="1" i="1" baseline="0">
              <a:solidFill>
                <a:schemeClr val="accent2"/>
              </a:solidFill>
              <a:latin typeface="+mj-lt"/>
            </a:rPr>
            <a:t> Back</a:t>
          </a:r>
          <a:endParaRPr lang="en-US" sz="1100" b="1" i="1">
            <a:solidFill>
              <a:schemeClr val="accent2"/>
            </a:solidFill>
            <a:latin typeface="+mj-lt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266700</xdr:colOff>
      <xdr:row>3</xdr:row>
      <xdr:rowOff>47626</xdr:rowOff>
    </xdr:from>
    <xdr:to>
      <xdr:col>5</xdr:col>
      <xdr:colOff>571500</xdr:colOff>
      <xdr:row>5</xdr:row>
      <xdr:rowOff>38100</xdr:rowOff>
    </xdr:to>
    <xdr:sp macro="" textlink="">
      <xdr:nvSpPr>
        <xdr:cNvPr id="2" name="Rounded Rectangle 1">
          <a:hlinkClick xmlns:r="http://schemas.openxmlformats.org/officeDocument/2006/relationships" r:id="rId1"/>
        </xdr:cNvPr>
        <xdr:cNvSpPr/>
      </xdr:nvSpPr>
      <xdr:spPr>
        <a:xfrm>
          <a:off x="2886075" y="790576"/>
          <a:ext cx="2000250" cy="314324"/>
        </a:xfrm>
        <a:prstGeom prst="roundRect">
          <a:avLst>
            <a:gd name="adj" fmla="val 50000"/>
          </a:avLst>
        </a:prstGeom>
        <a:solidFill>
          <a:srgbClr val="EFE99B"/>
        </a:solidFill>
        <a:ln>
          <a:solidFill>
            <a:schemeClr val="bg1"/>
          </a:solidFill>
        </a:ln>
        <a:effectLst>
          <a:outerShdw blurRad="50800" dist="38100" dir="5400000" algn="t" rotWithShape="0">
            <a:prstClr val="black">
              <a:alpha val="40000"/>
            </a:prstClr>
          </a:outerShdw>
          <a:reflection blurRad="6350" stA="52000" endA="300" endPos="35000" dir="5400000" sy="-100000" algn="bl" rotWithShape="0"/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100" b="1" i="1">
              <a:solidFill>
                <a:schemeClr val="accent2"/>
              </a:solidFill>
              <a:latin typeface="+mj-lt"/>
            </a:rPr>
            <a:t>Check </a:t>
          </a:r>
          <a:r>
            <a:rPr lang="en-US" sz="1100" b="1" i="1" baseline="0">
              <a:solidFill>
                <a:schemeClr val="accent2"/>
              </a:solidFill>
              <a:latin typeface="+mj-lt"/>
            </a:rPr>
            <a:t> Installment  Details</a:t>
          </a:r>
          <a:endParaRPr lang="en-US" sz="1100" b="1" i="1">
            <a:solidFill>
              <a:schemeClr val="accent2"/>
            </a:solidFill>
            <a:latin typeface="+mj-lt"/>
          </a:endParaRPr>
        </a:p>
      </xdr:txBody>
    </xdr:sp>
    <xdr:clientData/>
  </xdr:twoCellAnchor>
  <xdr:twoCellAnchor>
    <xdr:from>
      <xdr:col>3</xdr:col>
      <xdr:colOff>257175</xdr:colOff>
      <xdr:row>6</xdr:row>
      <xdr:rowOff>133350</xdr:rowOff>
    </xdr:from>
    <xdr:to>
      <xdr:col>5</xdr:col>
      <xdr:colOff>561975</xdr:colOff>
      <xdr:row>8</xdr:row>
      <xdr:rowOff>95250</xdr:rowOff>
    </xdr:to>
    <xdr:sp macro="" textlink="">
      <xdr:nvSpPr>
        <xdr:cNvPr id="3" name="Rounded Rectangle 2">
          <a:hlinkClick xmlns:r="http://schemas.openxmlformats.org/officeDocument/2006/relationships" r:id="rId2"/>
        </xdr:cNvPr>
        <xdr:cNvSpPr/>
      </xdr:nvSpPr>
      <xdr:spPr>
        <a:xfrm>
          <a:off x="2876550" y="1295400"/>
          <a:ext cx="2000250" cy="285750"/>
        </a:xfrm>
        <a:prstGeom prst="roundRect">
          <a:avLst>
            <a:gd name="adj" fmla="val 50000"/>
          </a:avLst>
        </a:prstGeom>
        <a:solidFill>
          <a:srgbClr val="EFE99B"/>
        </a:solidFill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100" b="1" i="1">
              <a:solidFill>
                <a:schemeClr val="accent2"/>
              </a:solidFill>
              <a:latin typeface="+mj-lt"/>
            </a:rPr>
            <a:t>Go Back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209550</xdr:colOff>
      <xdr:row>2</xdr:row>
      <xdr:rowOff>152400</xdr:rowOff>
    </xdr:from>
    <xdr:to>
      <xdr:col>12</xdr:col>
      <xdr:colOff>238125</xdr:colOff>
      <xdr:row>4</xdr:row>
      <xdr:rowOff>123825</xdr:rowOff>
    </xdr:to>
    <xdr:sp macro="" textlink="">
      <xdr:nvSpPr>
        <xdr:cNvPr id="2" name="Rounded Rectangle 1">
          <a:hlinkClick xmlns:r="http://schemas.openxmlformats.org/officeDocument/2006/relationships" r:id="rId1"/>
        </xdr:cNvPr>
        <xdr:cNvSpPr/>
      </xdr:nvSpPr>
      <xdr:spPr>
        <a:xfrm>
          <a:off x="5743575" y="771525"/>
          <a:ext cx="1857375" cy="333375"/>
        </a:xfrm>
        <a:prstGeom prst="roundRect">
          <a:avLst>
            <a:gd name="adj" fmla="val 50000"/>
          </a:avLst>
        </a:prstGeom>
        <a:solidFill>
          <a:srgbClr val="EFE99B"/>
        </a:solidFill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100" b="1" i="1">
              <a:solidFill>
                <a:schemeClr val="accent2"/>
              </a:solidFill>
              <a:latin typeface="+mj-lt"/>
            </a:rPr>
            <a:t>Go Back To Start</a:t>
          </a:r>
        </a:p>
      </xdr:txBody>
    </xdr:sp>
    <xdr:clientData/>
  </xdr:twoCellAnchor>
  <xdr:twoCellAnchor>
    <xdr:from>
      <xdr:col>7</xdr:col>
      <xdr:colOff>238125</xdr:colOff>
      <xdr:row>5</xdr:row>
      <xdr:rowOff>133350</xdr:rowOff>
    </xdr:from>
    <xdr:to>
      <xdr:col>12</xdr:col>
      <xdr:colOff>228600</xdr:colOff>
      <xdr:row>7</xdr:row>
      <xdr:rowOff>95250</xdr:rowOff>
    </xdr:to>
    <xdr:sp macro="" textlink="">
      <xdr:nvSpPr>
        <xdr:cNvPr id="3" name="Rounded Rectangle 2">
          <a:hlinkClick xmlns:r="http://schemas.openxmlformats.org/officeDocument/2006/relationships" r:id="rId2"/>
        </xdr:cNvPr>
        <xdr:cNvSpPr/>
      </xdr:nvSpPr>
      <xdr:spPr>
        <a:xfrm>
          <a:off x="5772150" y="1295400"/>
          <a:ext cx="1819275" cy="333375"/>
        </a:xfrm>
        <a:prstGeom prst="roundRect">
          <a:avLst>
            <a:gd name="adj" fmla="val 50000"/>
          </a:avLst>
        </a:prstGeom>
        <a:solidFill>
          <a:srgbClr val="EFE99B"/>
        </a:solidFill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100" b="1" i="1">
              <a:solidFill>
                <a:schemeClr val="accent2"/>
              </a:solidFill>
              <a:latin typeface="+mj-lt"/>
            </a:rPr>
            <a:t>Go</a:t>
          </a:r>
          <a:r>
            <a:rPr lang="en-US" sz="1100" b="1" i="1" baseline="0">
              <a:solidFill>
                <a:schemeClr val="accent2"/>
              </a:solidFill>
              <a:latin typeface="+mj-lt"/>
            </a:rPr>
            <a:t> Back</a:t>
          </a:r>
          <a:endParaRPr lang="en-US" sz="1100" b="1" i="1">
            <a:solidFill>
              <a:schemeClr val="accent2"/>
            </a:solidFill>
            <a:latin typeface="+mj-lt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6:L17"/>
  <sheetViews>
    <sheetView tabSelected="1" workbookViewId="0">
      <selection activeCell="P22" sqref="P22"/>
    </sheetView>
  </sheetViews>
  <sheetFormatPr defaultRowHeight="15" x14ac:dyDescent="0.25"/>
  <cols>
    <col min="1" max="1" width="5.42578125" style="51" customWidth="1"/>
    <col min="2" max="3" width="9.140625" style="51"/>
    <col min="4" max="4" width="7.28515625" style="51" customWidth="1"/>
    <col min="5" max="5" width="7" style="51" customWidth="1"/>
    <col min="6" max="6" width="4.42578125" style="51" customWidth="1"/>
    <col min="7" max="7" width="16" style="51" customWidth="1"/>
    <col min="8" max="10" width="16.28515625" style="51" customWidth="1"/>
    <col min="11" max="11" width="13.7109375" style="51" customWidth="1"/>
    <col min="12" max="16384" width="9.140625" style="51"/>
  </cols>
  <sheetData>
    <row r="6" spans="6:12" ht="17.25" customHeight="1" x14ac:dyDescent="0.25"/>
    <row r="7" spans="6:12" ht="12.75" customHeight="1" x14ac:dyDescent="0.9">
      <c r="F7" s="56"/>
      <c r="G7" s="56"/>
      <c r="H7" s="56"/>
      <c r="I7" s="56"/>
      <c r="J7" s="56"/>
      <c r="K7" s="56"/>
      <c r="L7" s="56"/>
    </row>
    <row r="13" spans="6:12" ht="32.25" x14ac:dyDescent="0.55000000000000004">
      <c r="G13" s="58" t="s">
        <v>37</v>
      </c>
      <c r="H13" s="59"/>
      <c r="I13" s="59"/>
      <c r="J13" s="52"/>
    </row>
    <row r="14" spans="6:12" ht="29.25" x14ac:dyDescent="0.5">
      <c r="G14" s="57" t="s">
        <v>45</v>
      </c>
      <c r="H14" s="57"/>
      <c r="I14" s="57"/>
      <c r="J14" s="53"/>
      <c r="K14" s="53"/>
      <c r="L14" s="53"/>
    </row>
    <row r="15" spans="6:12" ht="23.25" x14ac:dyDescent="0.35">
      <c r="G15" s="54"/>
      <c r="H15" s="54"/>
      <c r="I15" s="54"/>
      <c r="J15" s="53"/>
      <c r="K15" s="53"/>
      <c r="L15" s="53"/>
    </row>
    <row r="16" spans="6:12" ht="23.25" x14ac:dyDescent="0.35">
      <c r="H16" s="55"/>
      <c r="I16" s="55"/>
      <c r="J16" s="55"/>
    </row>
    <row r="17" spans="8:8" x14ac:dyDescent="0.25">
      <c r="H17" s="51" t="s">
        <v>44</v>
      </c>
    </row>
  </sheetData>
  <mergeCells count="3">
    <mergeCell ref="F7:L7"/>
    <mergeCell ref="G14:I14"/>
    <mergeCell ref="G13:I13"/>
  </mergeCells>
  <pageMargins left="0.7" right="0.7" top="0.75" bottom="0.7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O33"/>
  <sheetViews>
    <sheetView showGridLines="0" workbookViewId="0"/>
  </sheetViews>
  <sheetFormatPr defaultRowHeight="21.75" customHeight="1" outlineLevelCol="1" x14ac:dyDescent="0.25"/>
  <cols>
    <col min="1" max="1" width="9.140625" style="1"/>
    <col min="2" max="2" width="18.28515625" style="1" customWidth="1"/>
    <col min="3" max="3" width="16.42578125" style="4" customWidth="1"/>
    <col min="4" max="4" width="11" style="1" customWidth="1"/>
    <col min="5" max="5" width="15" style="1" customWidth="1"/>
    <col min="6" max="6" width="15.7109375" style="1" customWidth="1"/>
    <col min="7" max="7" width="13.28515625" style="1" customWidth="1"/>
    <col min="8" max="9" width="9.140625" style="1" hidden="1" customWidth="1" outlineLevel="1"/>
    <col min="10" max="10" width="9.140625" style="1" collapsed="1"/>
    <col min="11" max="16384" width="9.140625" style="1"/>
  </cols>
  <sheetData>
    <row r="1" spans="2:15" ht="26.25" customHeight="1" thickBot="1" x14ac:dyDescent="0.3">
      <c r="C1" s="1"/>
      <c r="E1" s="60" t="s">
        <v>37</v>
      </c>
      <c r="F1" s="61"/>
      <c r="G1" s="62"/>
      <c r="H1" s="2"/>
      <c r="I1" s="2"/>
      <c r="J1" s="2"/>
      <c r="K1" s="3"/>
      <c r="L1" s="3"/>
      <c r="M1" s="3"/>
      <c r="N1" s="3"/>
      <c r="O1" s="3"/>
    </row>
    <row r="2" spans="2:15" ht="21.75" customHeight="1" thickBot="1" x14ac:dyDescent="0.3">
      <c r="E2" s="68" t="s">
        <v>48</v>
      </c>
      <c r="F2" s="69"/>
      <c r="G2" s="70"/>
      <c r="H2" s="5"/>
      <c r="I2" s="5"/>
      <c r="J2" s="5"/>
    </row>
    <row r="3" spans="2:15" ht="21.75" customHeight="1" thickBot="1" x14ac:dyDescent="0.3">
      <c r="B3" s="6" t="s">
        <v>16</v>
      </c>
      <c r="E3" s="7"/>
      <c r="F3" s="7"/>
      <c r="G3" s="7"/>
      <c r="H3" s="5"/>
      <c r="I3" s="5"/>
      <c r="J3" s="5"/>
    </row>
    <row r="4" spans="2:15" ht="21.75" customHeight="1" thickBot="1" x14ac:dyDescent="0.3">
      <c r="H4" s="1" t="s">
        <v>8</v>
      </c>
    </row>
    <row r="5" spans="2:15" ht="21.75" customHeight="1" thickBot="1" x14ac:dyDescent="0.3">
      <c r="B5" s="1" t="s">
        <v>47</v>
      </c>
      <c r="C5" s="8" t="s">
        <v>42</v>
      </c>
      <c r="H5" s="1" t="s">
        <v>9</v>
      </c>
    </row>
    <row r="6" spans="2:15" ht="5.25" customHeight="1" thickBot="1" x14ac:dyDescent="0.3">
      <c r="I6" s="1" t="s">
        <v>17</v>
      </c>
    </row>
    <row r="7" spans="2:15" ht="21.75" customHeight="1" thickBot="1" x14ac:dyDescent="0.3">
      <c r="B7" s="1" t="s">
        <v>7</v>
      </c>
      <c r="C7" s="8" t="s">
        <v>46</v>
      </c>
      <c r="H7" s="1" t="s">
        <v>40</v>
      </c>
    </row>
    <row r="8" spans="2:15" ht="7.5" customHeight="1" thickBot="1" x14ac:dyDescent="0.3">
      <c r="C8" s="9"/>
      <c r="H8" s="1" t="s">
        <v>41</v>
      </c>
    </row>
    <row r="9" spans="2:15" ht="21.75" customHeight="1" thickBot="1" x14ac:dyDescent="0.3">
      <c r="B9" s="1" t="s">
        <v>1</v>
      </c>
      <c r="C9" s="8" t="s">
        <v>49</v>
      </c>
      <c r="D9" s="10"/>
      <c r="H9" s="1" t="s">
        <v>42</v>
      </c>
      <c r="K9" s="10"/>
    </row>
    <row r="10" spans="2:15" ht="7.5" customHeight="1" thickBot="1" x14ac:dyDescent="0.3">
      <c r="C10" s="9"/>
      <c r="H10" s="1" t="s">
        <v>43</v>
      </c>
    </row>
    <row r="11" spans="2:15" ht="21.75" customHeight="1" thickBot="1" x14ac:dyDescent="0.3">
      <c r="B11" s="1" t="s">
        <v>2</v>
      </c>
      <c r="C11" s="11">
        <v>20371</v>
      </c>
    </row>
    <row r="12" spans="2:15" ht="7.5" customHeight="1" thickBot="1" x14ac:dyDescent="0.3">
      <c r="C12" s="9"/>
    </row>
    <row r="13" spans="2:15" ht="21.75" customHeight="1" thickBot="1" x14ac:dyDescent="0.3">
      <c r="B13" s="1" t="s">
        <v>3</v>
      </c>
      <c r="C13" s="8" t="s">
        <v>8</v>
      </c>
    </row>
    <row r="14" spans="2:15" ht="7.5" customHeight="1" thickBot="1" x14ac:dyDescent="0.3">
      <c r="C14" s="9"/>
    </row>
    <row r="15" spans="2:15" ht="21.75" customHeight="1" thickBot="1" x14ac:dyDescent="0.3">
      <c r="B15" s="1" t="s">
        <v>4</v>
      </c>
      <c r="C15" s="8" t="s">
        <v>10</v>
      </c>
    </row>
    <row r="16" spans="2:15" ht="7.5" customHeight="1" thickBot="1" x14ac:dyDescent="0.3"/>
    <row r="17" spans="1:10" ht="21.75" customHeight="1" thickBot="1" x14ac:dyDescent="0.3">
      <c r="B17" s="1" t="s">
        <v>6</v>
      </c>
      <c r="C17" s="12">
        <v>2000000</v>
      </c>
    </row>
    <row r="18" spans="1:10" ht="21.75" customHeight="1" x14ac:dyDescent="0.25">
      <c r="J18" s="10"/>
    </row>
    <row r="20" spans="1:10" ht="21.75" customHeight="1" thickBot="1" x14ac:dyDescent="0.3"/>
    <row r="21" spans="1:10" ht="21.75" customHeight="1" thickBot="1" x14ac:dyDescent="0.3">
      <c r="B21" s="72" t="s">
        <v>15</v>
      </c>
      <c r="C21" s="73"/>
      <c r="D21" s="10"/>
      <c r="E21" s="10"/>
    </row>
    <row r="22" spans="1:10" ht="21.75" customHeight="1" thickBot="1" x14ac:dyDescent="0.3">
      <c r="A22" s="6">
        <v>1</v>
      </c>
      <c r="B22" s="78" t="s">
        <v>11</v>
      </c>
      <c r="C22" s="79"/>
      <c r="D22" s="13">
        <v>5</v>
      </c>
    </row>
    <row r="23" spans="1:10" ht="21.75" customHeight="1" thickBot="1" x14ac:dyDescent="0.3">
      <c r="B23" s="76" t="s">
        <v>12</v>
      </c>
      <c r="C23" s="77"/>
      <c r="D23" s="14">
        <v>2</v>
      </c>
    </row>
    <row r="24" spans="1:10" ht="21.75" customHeight="1" thickBot="1" x14ac:dyDescent="0.3">
      <c r="A24" s="15">
        <f>A22+1</f>
        <v>2</v>
      </c>
      <c r="B24" s="63" t="s">
        <v>9</v>
      </c>
      <c r="C24" s="64"/>
      <c r="D24" s="16">
        <v>1</v>
      </c>
    </row>
    <row r="25" spans="1:10" ht="21.75" customHeight="1" thickBot="1" x14ac:dyDescent="0.3">
      <c r="B25" s="63" t="s">
        <v>8</v>
      </c>
      <c r="C25" s="64"/>
      <c r="D25" s="16">
        <v>0</v>
      </c>
    </row>
    <row r="26" spans="1:10" ht="21.75" customHeight="1" thickBot="1" x14ac:dyDescent="0.3">
      <c r="A26" s="15">
        <f>A24+1</f>
        <v>3</v>
      </c>
      <c r="B26" s="71" t="s">
        <v>20</v>
      </c>
      <c r="C26" s="64"/>
      <c r="D26" s="17"/>
    </row>
    <row r="27" spans="1:10" ht="21.75" customHeight="1" x14ac:dyDescent="0.25">
      <c r="B27" s="63" t="s">
        <v>10</v>
      </c>
      <c r="C27" s="64"/>
      <c r="D27" s="65">
        <v>2</v>
      </c>
    </row>
    <row r="28" spans="1:10" ht="21.75" customHeight="1" x14ac:dyDescent="0.25">
      <c r="B28" s="63" t="s">
        <v>13</v>
      </c>
      <c r="C28" s="64"/>
      <c r="D28" s="66"/>
    </row>
    <row r="29" spans="1:10" ht="21.75" customHeight="1" thickBot="1" x14ac:dyDescent="0.3">
      <c r="B29" s="63" t="s">
        <v>14</v>
      </c>
      <c r="C29" s="64"/>
      <c r="D29" s="67"/>
    </row>
    <row r="30" spans="1:10" ht="21.75" customHeight="1" thickBot="1" x14ac:dyDescent="0.3">
      <c r="A30" s="15">
        <f>A26+1</f>
        <v>4</v>
      </c>
      <c r="B30" s="71" t="s">
        <v>23</v>
      </c>
      <c r="C30" s="64"/>
      <c r="D30" s="16">
        <v>0</v>
      </c>
    </row>
    <row r="31" spans="1:10" ht="21.75" customHeight="1" thickBot="1" x14ac:dyDescent="0.3">
      <c r="A31" s="15">
        <v>5</v>
      </c>
      <c r="B31" s="71" t="s">
        <v>24</v>
      </c>
      <c r="C31" s="64"/>
      <c r="D31" s="17"/>
    </row>
    <row r="32" spans="1:10" ht="21.75" customHeight="1" x14ac:dyDescent="0.25">
      <c r="B32" s="63" t="s">
        <v>9</v>
      </c>
      <c r="C32" s="64"/>
      <c r="D32" s="18">
        <v>0.08</v>
      </c>
    </row>
    <row r="33" spans="2:4" ht="21.75" customHeight="1" thickBot="1" x14ac:dyDescent="0.3">
      <c r="B33" s="74" t="s">
        <v>8</v>
      </c>
      <c r="C33" s="75"/>
      <c r="D33" s="19">
        <v>0.09</v>
      </c>
    </row>
  </sheetData>
  <dataConsolidate/>
  <mergeCells count="16">
    <mergeCell ref="B33:C33"/>
    <mergeCell ref="B24:C24"/>
    <mergeCell ref="B23:C23"/>
    <mergeCell ref="B22:C22"/>
    <mergeCell ref="B25:C25"/>
    <mergeCell ref="B28:C28"/>
    <mergeCell ref="E1:G1"/>
    <mergeCell ref="B29:C29"/>
    <mergeCell ref="D27:D29"/>
    <mergeCell ref="B27:C27"/>
    <mergeCell ref="B32:C32"/>
    <mergeCell ref="E2:G2"/>
    <mergeCell ref="B31:C31"/>
    <mergeCell ref="B30:C30"/>
    <mergeCell ref="B26:C26"/>
    <mergeCell ref="B21:C21"/>
  </mergeCells>
  <dataValidations count="4">
    <dataValidation type="textLength" operator="lessThan" allowBlank="1" showInputMessage="1" showErrorMessage="1" sqref="C16 C12 C7:C10 C14">
      <formula1>10</formula1>
    </dataValidation>
    <dataValidation operator="lessThan" allowBlank="1" showInputMessage="1" showErrorMessage="1" sqref="C17 C15 C11"/>
    <dataValidation type="list" allowBlank="1" showInputMessage="1" showErrorMessage="1" sqref="C13">
      <formula1>$H$4:$H$5</formula1>
    </dataValidation>
    <dataValidation type="list" allowBlank="1" showInputMessage="1" showErrorMessage="1" sqref="C5">
      <formula1>$H$7:$H$10</formula1>
    </dataValidation>
  </dataValidations>
  <pageMargins left="0.7" right="0.7" top="0.75" bottom="0.75" header="0.3" footer="0.3"/>
  <pageSetup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L20"/>
  <sheetViews>
    <sheetView workbookViewId="0"/>
  </sheetViews>
  <sheetFormatPr defaultRowHeight="19.5" customHeight="1" outlineLevelCol="1" x14ac:dyDescent="0.25"/>
  <cols>
    <col min="1" max="1" width="9.140625" style="20"/>
    <col min="2" max="2" width="17.42578125" style="20" customWidth="1"/>
    <col min="3" max="3" width="20" style="20" customWidth="1"/>
    <col min="4" max="8" width="9.140625" style="20"/>
    <col min="9" max="9" width="10.42578125" style="20" customWidth="1"/>
    <col min="10" max="10" width="14.85546875" style="20" hidden="1" customWidth="1" outlineLevel="1"/>
    <col min="11" max="11" width="9.140625" style="20" hidden="1" customWidth="1" outlineLevel="1"/>
    <col min="12" max="12" width="9.140625" style="20" collapsed="1"/>
    <col min="13" max="16384" width="9.140625" style="20"/>
  </cols>
  <sheetData>
    <row r="1" spans="2:11" ht="19.5" customHeight="1" x14ac:dyDescent="0.25">
      <c r="B1" s="80" t="s">
        <v>36</v>
      </c>
      <c r="C1" s="81"/>
    </row>
    <row r="2" spans="2:11" ht="19.5" customHeight="1" thickBot="1" x14ac:dyDescent="0.25">
      <c r="B2" s="82"/>
      <c r="C2" s="83"/>
      <c r="J2" s="21" t="str">
        <f ca="1">IF(C6&lt;60,"Normal citizen","Senior citizen")</f>
        <v>Senior citizen</v>
      </c>
      <c r="K2" s="22">
        <f ca="1">VLOOKUP(J2,J15:K20,2,FALSE)</f>
        <v>2</v>
      </c>
    </row>
    <row r="3" spans="2:11" ht="19.5" customHeight="1" x14ac:dyDescent="0.25">
      <c r="J3" s="23" t="str">
        <f>C8</f>
        <v>Male</v>
      </c>
      <c r="K3" s="22">
        <f>VLOOKUP(J3,J15:K20,2,FALSE)</f>
        <v>0</v>
      </c>
    </row>
    <row r="4" spans="2:11" ht="19.5" customHeight="1" x14ac:dyDescent="0.25">
      <c r="B4" s="20" t="s">
        <v>0</v>
      </c>
      <c r="C4" s="24" t="str">
        <f>'Loan Eligibilty Form'!C5&amp;" "&amp;'Loan Eligibilty Form'!C7 &amp;" "&amp;'Loan Eligibilty Form'!C9</f>
        <v>Mr. Gulshan Kumar</v>
      </c>
      <c r="J4" s="23" t="str">
        <f>C10</f>
        <v>Metro city</v>
      </c>
      <c r="K4" s="22">
        <f>VLOOKUP(J4,J15:K20,2,FALSE)</f>
        <v>2</v>
      </c>
    </row>
    <row r="5" spans="2:11" ht="7.5" customHeight="1" x14ac:dyDescent="0.25">
      <c r="K5" s="22"/>
    </row>
    <row r="6" spans="2:11" ht="19.5" customHeight="1" thickBot="1" x14ac:dyDescent="0.3">
      <c r="B6" s="20" t="s">
        <v>5</v>
      </c>
      <c r="C6" s="25">
        <f ca="1">(TODAY()-'Loan Eligibilty Form'!C11)/365</f>
        <v>61.123287671232873</v>
      </c>
      <c r="K6" s="26">
        <f ca="1">SUM(K2:K5)</f>
        <v>4</v>
      </c>
    </row>
    <row r="7" spans="2:11" ht="7.5" customHeight="1" thickTop="1" x14ac:dyDescent="0.25"/>
    <row r="8" spans="2:11" ht="19.5" customHeight="1" x14ac:dyDescent="0.25">
      <c r="B8" s="20" t="s">
        <v>3</v>
      </c>
      <c r="C8" s="25" t="str">
        <f>'Loan Eligibilty Form'!C13</f>
        <v>Male</v>
      </c>
    </row>
    <row r="9" spans="2:11" ht="7.5" customHeight="1" x14ac:dyDescent="0.25"/>
    <row r="10" spans="2:11" ht="19.5" customHeight="1" x14ac:dyDescent="0.2">
      <c r="B10" s="20" t="s">
        <v>4</v>
      </c>
      <c r="C10" s="25" t="str">
        <f>IF(OR('Loan Eligibilty Form'!C15='Loan Eligibilty Form'!B27,'Loan Eligibilty Form'!C15='Loan Eligibilty Form'!B28,'Loan Eligibilty Form'!C15='Loan Eligibilty Form'!B29),'Loan Eligibilty Form'!B26,'Loan Eligibilty Form'!I6)</f>
        <v>Metro city</v>
      </c>
      <c r="I10" s="27"/>
      <c r="J10" s="28"/>
      <c r="K10" s="29"/>
    </row>
    <row r="11" spans="2:11" ht="7.5" customHeight="1" x14ac:dyDescent="0.2">
      <c r="I11" s="27"/>
      <c r="J11" s="28"/>
      <c r="K11" s="29"/>
    </row>
    <row r="12" spans="2:11" ht="19.5" customHeight="1" x14ac:dyDescent="0.2">
      <c r="B12" s="20" t="s">
        <v>18</v>
      </c>
      <c r="C12" s="25" t="str">
        <f ca="1">IF(C6&gt;18,"Eligible","Non-Eligible")</f>
        <v>Eligible</v>
      </c>
      <c r="I12" s="27"/>
      <c r="J12" s="28"/>
      <c r="K12" s="29"/>
    </row>
    <row r="13" spans="2:11" ht="7.5" customHeight="1" x14ac:dyDescent="0.2">
      <c r="I13" s="27"/>
      <c r="J13" s="28"/>
      <c r="K13" s="29"/>
    </row>
    <row r="14" spans="2:11" ht="19.5" customHeight="1" x14ac:dyDescent="0.2">
      <c r="B14" s="20" t="s">
        <v>19</v>
      </c>
      <c r="C14" s="30">
        <f ca="1">IF(C12="Non-Eligible","Non-Eligible",'Loan Eligibilty Form'!C17*'Loan Eligibilty Result'!K6)</f>
        <v>8000000</v>
      </c>
      <c r="I14" s="27"/>
      <c r="J14" s="28"/>
      <c r="K14" s="29"/>
    </row>
    <row r="15" spans="2:11" ht="14.25" customHeight="1" x14ac:dyDescent="0.2">
      <c r="I15" s="27"/>
      <c r="J15" s="31" t="s">
        <v>11</v>
      </c>
      <c r="K15" s="29">
        <v>5</v>
      </c>
    </row>
    <row r="16" spans="2:11" ht="19.5" customHeight="1" x14ac:dyDescent="0.2">
      <c r="I16" s="27"/>
      <c r="J16" s="31" t="s">
        <v>12</v>
      </c>
      <c r="K16" s="29">
        <v>2</v>
      </c>
    </row>
    <row r="17" spans="9:11" ht="19.5" customHeight="1" x14ac:dyDescent="0.2">
      <c r="I17" s="27"/>
      <c r="J17" s="31" t="s">
        <v>9</v>
      </c>
      <c r="K17" s="29">
        <v>1</v>
      </c>
    </row>
    <row r="18" spans="9:11" ht="19.5" customHeight="1" x14ac:dyDescent="0.2">
      <c r="I18" s="27"/>
      <c r="J18" s="31" t="s">
        <v>8</v>
      </c>
      <c r="K18" s="29">
        <v>0</v>
      </c>
    </row>
    <row r="19" spans="9:11" ht="19.5" customHeight="1" x14ac:dyDescent="0.2">
      <c r="I19" s="27"/>
      <c r="J19" s="28" t="s">
        <v>20</v>
      </c>
      <c r="K19" s="32">
        <v>2</v>
      </c>
    </row>
    <row r="20" spans="9:11" ht="19.5" customHeight="1" x14ac:dyDescent="0.2">
      <c r="I20" s="27"/>
      <c r="J20" s="33" t="s">
        <v>17</v>
      </c>
      <c r="K20" s="29">
        <v>0</v>
      </c>
    </row>
  </sheetData>
  <mergeCells count="1">
    <mergeCell ref="B1:C2"/>
  </mergeCells>
  <dataValidations count="1">
    <dataValidation operator="lessThan" allowBlank="1" showInputMessage="1" showErrorMessage="1" sqref="I21:K1048576 B1 B3:B13 J3:J9 A1:A13 A15:A1048576 L15:XFD1048576 B14:C15 B17:C1048576 L1:XFD13 D15:H1048576 I1:I9 K1:K9 J1 D1:H13 C3:C13"/>
  </dataValidations>
  <pageMargins left="0.7" right="0.7" top="0.75" bottom="0.75" header="0.3" footer="0.3"/>
  <pageSetup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K16"/>
  <sheetViews>
    <sheetView workbookViewId="0"/>
  </sheetViews>
  <sheetFormatPr defaultColWidth="12.7109375" defaultRowHeight="19.5" customHeight="1" outlineLevelCol="1" x14ac:dyDescent="0.25"/>
  <cols>
    <col min="1" max="2" width="12.7109375" style="20"/>
    <col min="3" max="3" width="13.85546875" style="20" customWidth="1"/>
    <col min="4" max="7" width="12.7109375" style="20"/>
    <col min="8" max="8" width="12.7109375" style="20" hidden="1" customWidth="1" outlineLevel="1"/>
    <col min="9" max="9" width="12.7109375" style="20" hidden="1" customWidth="1" outlineLevel="1" collapsed="1"/>
    <col min="10" max="10" width="12.7109375" style="20" collapsed="1"/>
    <col min="11" max="16384" width="12.7109375" style="20"/>
  </cols>
  <sheetData>
    <row r="1" spans="1:11" ht="19.5" customHeight="1" x14ac:dyDescent="0.25">
      <c r="B1" s="84" t="s">
        <v>38</v>
      </c>
      <c r="C1" s="85"/>
      <c r="H1" s="20" t="s">
        <v>26</v>
      </c>
      <c r="I1" s="34" t="str">
        <f>IF('Loan Eligibilty Form'!C13="Male","He","She")</f>
        <v>He</v>
      </c>
    </row>
    <row r="2" spans="1:11" ht="19.5" customHeight="1" thickBot="1" x14ac:dyDescent="0.3">
      <c r="B2" s="86"/>
      <c r="C2" s="87"/>
      <c r="H2" s="20" t="s">
        <v>28</v>
      </c>
      <c r="I2" s="35" t="str">
        <f>IF('Loan Eligibilty Form'!C13="Male","his","her")</f>
        <v>his</v>
      </c>
    </row>
    <row r="3" spans="1:11" ht="19.5" customHeight="1" thickBot="1" x14ac:dyDescent="0.3">
      <c r="B3" s="36" t="s">
        <v>21</v>
      </c>
      <c r="C3" s="37">
        <f ca="1">'Loan Eligibilty Result'!C14</f>
        <v>8000000</v>
      </c>
      <c r="H3" s="23" t="s">
        <v>27</v>
      </c>
      <c r="I3" s="38"/>
    </row>
    <row r="4" spans="1:11" ht="6" customHeight="1" thickBot="1" x14ac:dyDescent="0.3">
      <c r="H4" s="20" t="s">
        <v>29</v>
      </c>
    </row>
    <row r="5" spans="1:11" ht="19.5" customHeight="1" thickBot="1" x14ac:dyDescent="0.3">
      <c r="B5" s="36" t="s">
        <v>24</v>
      </c>
      <c r="C5" s="39">
        <f>VLOOKUP('Loan Eligibilty Result'!C8,'Loan Eligibilty Form'!B32:D33,3,FALSE)</f>
        <v>0.09</v>
      </c>
      <c r="I5" s="40">
        <f ca="1">C3</f>
        <v>8000000</v>
      </c>
    </row>
    <row r="6" spans="1:11" ht="7.5" customHeight="1" thickBot="1" x14ac:dyDescent="0.3">
      <c r="I6" s="41">
        <f>C5</f>
        <v>0.09</v>
      </c>
    </row>
    <row r="7" spans="1:11" ht="19.5" customHeight="1" thickBot="1" x14ac:dyDescent="0.3">
      <c r="B7" s="36" t="s">
        <v>22</v>
      </c>
      <c r="C7" s="42">
        <v>5</v>
      </c>
      <c r="I7" s="43">
        <f>C7</f>
        <v>5</v>
      </c>
    </row>
    <row r="8" spans="1:11" ht="6" customHeight="1" thickBot="1" x14ac:dyDescent="0.3">
      <c r="I8" s="34" t="str">
        <f>C9</f>
        <v>Annually</v>
      </c>
    </row>
    <row r="9" spans="1:11" ht="19.5" customHeight="1" thickBot="1" x14ac:dyDescent="0.3">
      <c r="B9" s="36" t="s">
        <v>25</v>
      </c>
      <c r="C9" s="36" t="s">
        <v>29</v>
      </c>
    </row>
    <row r="12" spans="1:11" s="44" customFormat="1" ht="19.5" customHeight="1" x14ac:dyDescent="0.25">
      <c r="C12" s="88" t="str">
        <f ca="1">'Loan Eligibilty Result'!C4&amp;" is applied for the loan. "&amp;I1&amp;" is eligible for loan amount of Rs "&amp;I5&amp;" on the basis of "&amp;I2&amp;" income, age and residential city. "&amp;I1&amp;" is taking a loan of "&amp;I5&amp;" where interest rate will be charging at " &amp;I6&amp;" "&amp;I8 &amp;" the nos. of years will be " &amp;I7&amp;" ."</f>
        <v>Mr. Gulshan Kumar is applied for the loan. He is eligible for loan amount of Rs 8000000 on the basis of his income, age and residential city. He is taking a loan of 8000000 where interest rate will be charging at 0.09 Annually the nos. of years will be 5 .</v>
      </c>
      <c r="D12" s="88"/>
      <c r="E12" s="88"/>
      <c r="F12" s="88"/>
      <c r="G12" s="88"/>
      <c r="H12" s="88"/>
      <c r="I12" s="88"/>
      <c r="J12" s="88"/>
      <c r="K12" s="88"/>
    </row>
    <row r="13" spans="1:11" s="44" customFormat="1" ht="35.25" customHeight="1" thickBot="1" x14ac:dyDescent="0.3">
      <c r="A13" s="45"/>
      <c r="C13" s="89"/>
      <c r="D13" s="89"/>
      <c r="E13" s="89"/>
      <c r="F13" s="89"/>
      <c r="G13" s="89"/>
      <c r="H13" s="89"/>
      <c r="I13" s="89"/>
      <c r="J13" s="89"/>
      <c r="K13" s="89"/>
    </row>
    <row r="14" spans="1:11" ht="19.5" customHeight="1" thickTop="1" x14ac:dyDescent="0.25">
      <c r="A14" s="45"/>
      <c r="B14" s="45"/>
      <c r="C14" s="45"/>
      <c r="D14" s="45"/>
      <c r="E14" s="45"/>
      <c r="F14" s="45"/>
      <c r="G14" s="45"/>
      <c r="H14" s="45"/>
      <c r="I14" s="45"/>
    </row>
    <row r="16" spans="1:11" ht="33" customHeight="1" x14ac:dyDescent="0.25"/>
  </sheetData>
  <mergeCells count="2">
    <mergeCell ref="B1:C2"/>
    <mergeCell ref="C12:K13"/>
  </mergeCells>
  <dataValidations count="1">
    <dataValidation type="list" allowBlank="1" showInputMessage="1" showErrorMessage="1" sqref="C9">
      <formula1>$H$1:$H$4</formula1>
    </dataValidation>
  </dataValidations>
  <pageMargins left="0.7" right="0.7" top="0.75" bottom="0.75" header="0.3" footer="0.3"/>
  <pageSetup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1:L191"/>
  <sheetViews>
    <sheetView workbookViewId="0"/>
  </sheetViews>
  <sheetFormatPr defaultRowHeight="14.25" outlineLevelCol="1" x14ac:dyDescent="0.25"/>
  <cols>
    <col min="1" max="1" width="9.140625" style="20"/>
    <col min="2" max="2" width="9.28515625" style="20" customWidth="1"/>
    <col min="3" max="3" width="13.7109375" style="20" customWidth="1"/>
    <col min="4" max="4" width="16.85546875" style="20" customWidth="1"/>
    <col min="5" max="5" width="12" style="20" customWidth="1"/>
    <col min="6" max="6" width="12.85546875" style="20" customWidth="1"/>
    <col min="7" max="9" width="9.140625" style="20"/>
    <col min="10" max="10" width="16" style="20" hidden="1" customWidth="1" outlineLevel="1"/>
    <col min="11" max="11" width="12.7109375" style="20" hidden="1" customWidth="1" outlineLevel="1"/>
    <col min="12" max="12" width="9.140625" style="20" collapsed="1"/>
    <col min="13" max="16384" width="9.140625" style="20"/>
  </cols>
  <sheetData>
    <row r="1" spans="2:11" ht="34.5" customHeight="1" thickBot="1" x14ac:dyDescent="0.3">
      <c r="B1" s="90" t="s">
        <v>39</v>
      </c>
      <c r="C1" s="91"/>
      <c r="D1" s="91"/>
      <c r="E1" s="91"/>
      <c r="F1" s="92"/>
    </row>
    <row r="2" spans="2:11" x14ac:dyDescent="0.25">
      <c r="B2" s="20" t="s">
        <v>35</v>
      </c>
      <c r="C2" s="20" t="s">
        <v>32</v>
      </c>
      <c r="D2" s="20" t="s">
        <v>30</v>
      </c>
      <c r="E2" s="20" t="s">
        <v>21</v>
      </c>
      <c r="F2" s="20" t="s">
        <v>31</v>
      </c>
      <c r="J2" s="20" t="s">
        <v>33</v>
      </c>
    </row>
    <row r="3" spans="2:11" x14ac:dyDescent="0.25">
      <c r="B3" s="20">
        <v>1</v>
      </c>
      <c r="C3" s="46">
        <f ca="1">-PMT(K10,K11,K9)</f>
        <v>2056739.6556539596</v>
      </c>
      <c r="D3" s="46">
        <f ca="1">-IPMT(K10,B3,K11,K9)</f>
        <v>720000</v>
      </c>
      <c r="E3" s="46">
        <f ca="1">C3-D3</f>
        <v>1336739.6556539596</v>
      </c>
      <c r="F3" s="46">
        <f ca="1">(-PMT(K10,K11,K9)*K11)-C3</f>
        <v>8226958.6226158384</v>
      </c>
      <c r="J3" s="47" t="s">
        <v>26</v>
      </c>
      <c r="K3" s="20">
        <v>12</v>
      </c>
    </row>
    <row r="4" spans="2:11" x14ac:dyDescent="0.25">
      <c r="B4" s="20">
        <f>IF(ISERROR(IF(B3+1&gt;$K$11," ",B3+1))," ",IF(B3+1&gt;$K$11," ",B3+1))</f>
        <v>2</v>
      </c>
      <c r="C4" s="46">
        <f ca="1">IF(B4=" "," ",-PMT($K$10,$K$11,$K$9))</f>
        <v>2056739.6556539596</v>
      </c>
      <c r="D4" s="46">
        <f ca="1">IF(ISERROR((-IPMT($K$10,B4,$K$11,$K$9)))," ",-IPMT($K$10,B4,$K$11,$K$9))</f>
        <v>599693.43099114357</v>
      </c>
      <c r="E4" s="46">
        <f ca="1">IF(ISERROR(C4-D4)," ",C4-D4)</f>
        <v>1457046.2246628162</v>
      </c>
      <c r="F4" s="46">
        <f ca="1">IF(E4=" "," ",F3-C4)</f>
        <v>6170218.9669618793</v>
      </c>
      <c r="J4" s="47" t="s">
        <v>28</v>
      </c>
      <c r="K4" s="20">
        <v>4</v>
      </c>
    </row>
    <row r="5" spans="2:11" x14ac:dyDescent="0.25">
      <c r="B5" s="20">
        <f t="shared" ref="B5:B26" si="0">IF(ISERROR(IF(B4+1&gt;$K$11," ",B4+1))," ",IF(B4+1&gt;$K$11," ",B4+1))</f>
        <v>3</v>
      </c>
      <c r="C5" s="46">
        <f t="shared" ref="C5:C68" ca="1" si="1">IF(B5=" "," ",-PMT($K$10,$K$11,$K$9))</f>
        <v>2056739.6556539596</v>
      </c>
      <c r="D5" s="46">
        <f t="shared" ref="D5:D26" ca="1" si="2">IF(ISERROR((-IPMT($K$10,B5,$K$11,$K$9)))," ",-IPMT($K$10,B5,$K$11,$K$9))</f>
        <v>468559.27077149012</v>
      </c>
      <c r="E5" s="46">
        <f t="shared" ref="E5:E26" ca="1" si="3">IF(ISERROR(C5-D5)," ",C5-D5)</f>
        <v>1588180.3848824694</v>
      </c>
      <c r="F5" s="46">
        <f t="shared" ref="F5:F26" ca="1" si="4">IF(E5=" "," ",F4-C5)</f>
        <v>4113479.3113079197</v>
      </c>
      <c r="J5" s="47" t="s">
        <v>27</v>
      </c>
      <c r="K5" s="20">
        <v>2</v>
      </c>
    </row>
    <row r="6" spans="2:11" x14ac:dyDescent="0.25">
      <c r="B6" s="20">
        <f t="shared" si="0"/>
        <v>4</v>
      </c>
      <c r="C6" s="46">
        <f t="shared" ca="1" si="1"/>
        <v>2056739.6556539596</v>
      </c>
      <c r="D6" s="46">
        <f t="shared" ca="1" si="2"/>
        <v>325623.03613206785</v>
      </c>
      <c r="E6" s="46">
        <f t="shared" ca="1" si="3"/>
        <v>1731116.6195218917</v>
      </c>
      <c r="F6" s="46">
        <f t="shared" ca="1" si="4"/>
        <v>2056739.6556539601</v>
      </c>
      <c r="J6" s="47" t="s">
        <v>29</v>
      </c>
      <c r="K6" s="20">
        <v>1</v>
      </c>
    </row>
    <row r="7" spans="2:11" ht="15" thickBot="1" x14ac:dyDescent="0.3">
      <c r="B7" s="20">
        <f t="shared" si="0"/>
        <v>5</v>
      </c>
      <c r="C7" s="46">
        <f t="shared" ca="1" si="1"/>
        <v>2056739.6556539596</v>
      </c>
      <c r="D7" s="46">
        <f ca="1">IF(ISERROR((-IPMT($K$10,B7,$K$11,$K$9)))," ",-IPMT($K$10,B7,$K$11,$K$9))</f>
        <v>169822.5403750976</v>
      </c>
      <c r="E7" s="46">
        <f ca="1">IF(ISERROR(C7-D7)," ",C7-D7)</f>
        <v>1886917.115278862</v>
      </c>
      <c r="F7" s="46">
        <f t="shared" ca="1" si="4"/>
        <v>4.6566128730773926E-10</v>
      </c>
      <c r="J7" s="48" t="str">
        <f>'Loan Details'!C9</f>
        <v>Annually</v>
      </c>
      <c r="K7" s="49">
        <f>VLOOKUP(J7,J3:K6,2,FALSE)</f>
        <v>1</v>
      </c>
    </row>
    <row r="8" spans="2:11" ht="15" thickTop="1" x14ac:dyDescent="0.25">
      <c r="B8" s="20" t="str">
        <f t="shared" si="0"/>
        <v xml:space="preserve"> </v>
      </c>
      <c r="C8" s="46" t="str">
        <f t="shared" si="1"/>
        <v xml:space="preserve"> </v>
      </c>
      <c r="D8" s="46" t="str">
        <f t="shared" ca="1" si="2"/>
        <v xml:space="preserve"> </v>
      </c>
      <c r="E8" s="46" t="str">
        <f ca="1">IF(ISERROR(C8-D8)," ",C8-D8)</f>
        <v xml:space="preserve"> </v>
      </c>
      <c r="F8" s="46" t="str">
        <f t="shared" ca="1" si="4"/>
        <v xml:space="preserve"> </v>
      </c>
    </row>
    <row r="9" spans="2:11" x14ac:dyDescent="0.25">
      <c r="B9" s="20" t="str">
        <f t="shared" si="0"/>
        <v xml:space="preserve"> </v>
      </c>
      <c r="C9" s="46" t="str">
        <f t="shared" si="1"/>
        <v xml:space="preserve"> </v>
      </c>
      <c r="D9" s="46" t="str">
        <f t="shared" ca="1" si="2"/>
        <v xml:space="preserve"> </v>
      </c>
      <c r="E9" s="46" t="str">
        <f t="shared" ca="1" si="3"/>
        <v xml:space="preserve"> </v>
      </c>
      <c r="F9" s="46" t="str">
        <f t="shared" ca="1" si="4"/>
        <v xml:space="preserve"> </v>
      </c>
      <c r="J9" s="47" t="s">
        <v>21</v>
      </c>
      <c r="K9" s="20">
        <f ca="1">'Loan Details'!C3</f>
        <v>8000000</v>
      </c>
    </row>
    <row r="10" spans="2:11" x14ac:dyDescent="0.25">
      <c r="B10" s="20" t="str">
        <f t="shared" si="0"/>
        <v xml:space="preserve"> </v>
      </c>
      <c r="C10" s="46" t="str">
        <f t="shared" si="1"/>
        <v xml:space="preserve"> </v>
      </c>
      <c r="D10" s="46" t="str">
        <f t="shared" ca="1" si="2"/>
        <v xml:space="preserve"> </v>
      </c>
      <c r="E10" s="46" t="str">
        <f t="shared" ca="1" si="3"/>
        <v xml:space="preserve"> </v>
      </c>
      <c r="F10" s="46" t="str">
        <f t="shared" ca="1" si="4"/>
        <v xml:space="preserve"> </v>
      </c>
      <c r="J10" s="47" t="s">
        <v>24</v>
      </c>
      <c r="K10" s="50">
        <f>'Loan Details'!C5/'Installments Detail'!K7</f>
        <v>0.09</v>
      </c>
    </row>
    <row r="11" spans="2:11" x14ac:dyDescent="0.25">
      <c r="B11" s="20" t="str">
        <f t="shared" si="0"/>
        <v xml:space="preserve"> </v>
      </c>
      <c r="C11" s="46" t="str">
        <f t="shared" si="1"/>
        <v xml:space="preserve"> </v>
      </c>
      <c r="D11" s="46" t="str">
        <f t="shared" ca="1" si="2"/>
        <v xml:space="preserve"> </v>
      </c>
      <c r="E11" s="46" t="str">
        <f t="shared" ca="1" si="3"/>
        <v xml:space="preserve"> </v>
      </c>
      <c r="F11" s="46" t="str">
        <f t="shared" ca="1" si="4"/>
        <v xml:space="preserve"> </v>
      </c>
      <c r="J11" s="47" t="s">
        <v>34</v>
      </c>
      <c r="K11" s="20">
        <f>'Loan Details'!C7*'Installments Detail'!K7</f>
        <v>5</v>
      </c>
    </row>
    <row r="12" spans="2:11" x14ac:dyDescent="0.25">
      <c r="B12" s="20" t="str">
        <f t="shared" si="0"/>
        <v xml:space="preserve"> </v>
      </c>
      <c r="C12" s="46" t="str">
        <f t="shared" si="1"/>
        <v xml:space="preserve"> </v>
      </c>
      <c r="D12" s="46" t="str">
        <f t="shared" ca="1" si="2"/>
        <v xml:space="preserve"> </v>
      </c>
      <c r="E12" s="46" t="str">
        <f t="shared" ca="1" si="3"/>
        <v xml:space="preserve"> </v>
      </c>
      <c r="F12" s="46" t="str">
        <f t="shared" ca="1" si="4"/>
        <v xml:space="preserve"> </v>
      </c>
      <c r="J12" s="47"/>
    </row>
    <row r="13" spans="2:11" x14ac:dyDescent="0.25">
      <c r="B13" s="20" t="str">
        <f t="shared" si="0"/>
        <v xml:space="preserve"> </v>
      </c>
      <c r="C13" s="46" t="str">
        <f t="shared" si="1"/>
        <v xml:space="preserve"> </v>
      </c>
      <c r="D13" s="46" t="str">
        <f t="shared" ca="1" si="2"/>
        <v xml:space="preserve"> </v>
      </c>
      <c r="E13" s="46" t="str">
        <f t="shared" ca="1" si="3"/>
        <v xml:space="preserve"> </v>
      </c>
      <c r="F13" s="46" t="str">
        <f t="shared" ca="1" si="4"/>
        <v xml:space="preserve"> </v>
      </c>
      <c r="J13" s="47"/>
    </row>
    <row r="14" spans="2:11" x14ac:dyDescent="0.25">
      <c r="B14" s="20" t="str">
        <f t="shared" si="0"/>
        <v xml:space="preserve"> </v>
      </c>
      <c r="C14" s="46" t="str">
        <f t="shared" si="1"/>
        <v xml:space="preserve"> </v>
      </c>
      <c r="D14" s="46" t="str">
        <f t="shared" ca="1" si="2"/>
        <v xml:space="preserve"> </v>
      </c>
      <c r="E14" s="46" t="str">
        <f t="shared" ca="1" si="3"/>
        <v xml:space="preserve"> </v>
      </c>
      <c r="F14" s="46" t="str">
        <f t="shared" ca="1" si="4"/>
        <v xml:space="preserve"> </v>
      </c>
      <c r="J14" s="47"/>
    </row>
    <row r="15" spans="2:11" x14ac:dyDescent="0.25">
      <c r="B15" s="20" t="str">
        <f t="shared" si="0"/>
        <v xml:space="preserve"> </v>
      </c>
      <c r="C15" s="46" t="str">
        <f t="shared" si="1"/>
        <v xml:space="preserve"> </v>
      </c>
      <c r="D15" s="46" t="str">
        <f t="shared" ca="1" si="2"/>
        <v xml:space="preserve"> </v>
      </c>
      <c r="E15" s="46" t="str">
        <f t="shared" ca="1" si="3"/>
        <v xml:space="preserve"> </v>
      </c>
      <c r="F15" s="46" t="str">
        <f t="shared" ca="1" si="4"/>
        <v xml:space="preserve"> </v>
      </c>
    </row>
    <row r="16" spans="2:11" x14ac:dyDescent="0.25">
      <c r="B16" s="20" t="str">
        <f t="shared" si="0"/>
        <v xml:space="preserve"> </v>
      </c>
      <c r="C16" s="46" t="str">
        <f t="shared" si="1"/>
        <v xml:space="preserve"> </v>
      </c>
      <c r="D16" s="46" t="str">
        <f t="shared" ca="1" si="2"/>
        <v xml:space="preserve"> </v>
      </c>
      <c r="E16" s="46" t="str">
        <f t="shared" ca="1" si="3"/>
        <v xml:space="preserve"> </v>
      </c>
      <c r="F16" s="46" t="str">
        <f t="shared" ca="1" si="4"/>
        <v xml:space="preserve"> </v>
      </c>
    </row>
    <row r="17" spans="2:6" x14ac:dyDescent="0.25">
      <c r="B17" s="20" t="str">
        <f t="shared" si="0"/>
        <v xml:space="preserve"> </v>
      </c>
      <c r="C17" s="46" t="str">
        <f t="shared" si="1"/>
        <v xml:space="preserve"> </v>
      </c>
      <c r="D17" s="46" t="str">
        <f t="shared" ca="1" si="2"/>
        <v xml:space="preserve"> </v>
      </c>
      <c r="E17" s="46" t="str">
        <f t="shared" ca="1" si="3"/>
        <v xml:space="preserve"> </v>
      </c>
      <c r="F17" s="46" t="str">
        <f t="shared" ca="1" si="4"/>
        <v xml:space="preserve"> </v>
      </c>
    </row>
    <row r="18" spans="2:6" x14ac:dyDescent="0.25">
      <c r="B18" s="20" t="str">
        <f t="shared" si="0"/>
        <v xml:space="preserve"> </v>
      </c>
      <c r="C18" s="46" t="str">
        <f t="shared" si="1"/>
        <v xml:space="preserve"> </v>
      </c>
      <c r="D18" s="46" t="str">
        <f t="shared" ca="1" si="2"/>
        <v xml:space="preserve"> </v>
      </c>
      <c r="E18" s="46" t="str">
        <f t="shared" ca="1" si="3"/>
        <v xml:space="preserve"> </v>
      </c>
      <c r="F18" s="46" t="str">
        <f t="shared" ca="1" si="4"/>
        <v xml:space="preserve"> </v>
      </c>
    </row>
    <row r="19" spans="2:6" x14ac:dyDescent="0.25">
      <c r="B19" s="20" t="str">
        <f t="shared" si="0"/>
        <v xml:space="preserve"> </v>
      </c>
      <c r="C19" s="46" t="str">
        <f t="shared" si="1"/>
        <v xml:space="preserve"> </v>
      </c>
      <c r="D19" s="46" t="str">
        <f t="shared" ca="1" si="2"/>
        <v xml:space="preserve"> </v>
      </c>
      <c r="E19" s="46" t="str">
        <f t="shared" ca="1" si="3"/>
        <v xml:space="preserve"> </v>
      </c>
      <c r="F19" s="46" t="str">
        <f t="shared" ca="1" si="4"/>
        <v xml:space="preserve"> </v>
      </c>
    </row>
    <row r="20" spans="2:6" x14ac:dyDescent="0.25">
      <c r="B20" s="20" t="str">
        <f t="shared" si="0"/>
        <v xml:space="preserve"> </v>
      </c>
      <c r="C20" s="46" t="str">
        <f t="shared" si="1"/>
        <v xml:space="preserve"> </v>
      </c>
      <c r="D20" s="46" t="str">
        <f t="shared" ca="1" si="2"/>
        <v xml:space="preserve"> </v>
      </c>
      <c r="E20" s="46" t="str">
        <f t="shared" ca="1" si="3"/>
        <v xml:space="preserve"> </v>
      </c>
      <c r="F20" s="46" t="str">
        <f t="shared" ca="1" si="4"/>
        <v xml:space="preserve"> </v>
      </c>
    </row>
    <row r="21" spans="2:6" x14ac:dyDescent="0.25">
      <c r="B21" s="20" t="str">
        <f t="shared" si="0"/>
        <v xml:space="preserve"> </v>
      </c>
      <c r="C21" s="46" t="str">
        <f t="shared" si="1"/>
        <v xml:space="preserve"> </v>
      </c>
      <c r="D21" s="46" t="str">
        <f t="shared" ca="1" si="2"/>
        <v xml:space="preserve"> </v>
      </c>
      <c r="E21" s="46" t="str">
        <f t="shared" ca="1" si="3"/>
        <v xml:space="preserve"> </v>
      </c>
      <c r="F21" s="46" t="str">
        <f t="shared" ca="1" si="4"/>
        <v xml:space="preserve"> </v>
      </c>
    </row>
    <row r="22" spans="2:6" x14ac:dyDescent="0.25">
      <c r="B22" s="20" t="str">
        <f t="shared" si="0"/>
        <v xml:space="preserve"> </v>
      </c>
      <c r="C22" s="46" t="str">
        <f t="shared" si="1"/>
        <v xml:space="preserve"> </v>
      </c>
      <c r="D22" s="46" t="str">
        <f t="shared" ca="1" si="2"/>
        <v xml:space="preserve"> </v>
      </c>
      <c r="E22" s="46" t="str">
        <f t="shared" ca="1" si="3"/>
        <v xml:space="preserve"> </v>
      </c>
      <c r="F22" s="46" t="str">
        <f t="shared" ca="1" si="4"/>
        <v xml:space="preserve"> </v>
      </c>
    </row>
    <row r="23" spans="2:6" x14ac:dyDescent="0.25">
      <c r="B23" s="20" t="str">
        <f t="shared" si="0"/>
        <v xml:space="preserve"> </v>
      </c>
      <c r="C23" s="46" t="str">
        <f t="shared" si="1"/>
        <v xml:space="preserve"> </v>
      </c>
      <c r="D23" s="46" t="str">
        <f t="shared" ca="1" si="2"/>
        <v xml:space="preserve"> </v>
      </c>
      <c r="E23" s="46" t="str">
        <f t="shared" ca="1" si="3"/>
        <v xml:space="preserve"> </v>
      </c>
      <c r="F23" s="46" t="str">
        <f t="shared" ca="1" si="4"/>
        <v xml:space="preserve"> </v>
      </c>
    </row>
    <row r="24" spans="2:6" x14ac:dyDescent="0.25">
      <c r="B24" s="20" t="str">
        <f t="shared" si="0"/>
        <v xml:space="preserve"> </v>
      </c>
      <c r="C24" s="46" t="str">
        <f t="shared" si="1"/>
        <v xml:space="preserve"> </v>
      </c>
      <c r="D24" s="46" t="str">
        <f t="shared" ca="1" si="2"/>
        <v xml:space="preserve"> </v>
      </c>
      <c r="E24" s="46" t="str">
        <f t="shared" ca="1" si="3"/>
        <v xml:space="preserve"> </v>
      </c>
      <c r="F24" s="46" t="str">
        <f t="shared" ca="1" si="4"/>
        <v xml:space="preserve"> </v>
      </c>
    </row>
    <row r="25" spans="2:6" x14ac:dyDescent="0.25">
      <c r="B25" s="20" t="str">
        <f t="shared" si="0"/>
        <v xml:space="preserve"> </v>
      </c>
      <c r="C25" s="46" t="str">
        <f t="shared" si="1"/>
        <v xml:space="preserve"> </v>
      </c>
      <c r="D25" s="46" t="str">
        <f t="shared" ca="1" si="2"/>
        <v xml:space="preserve"> </v>
      </c>
      <c r="E25" s="46" t="str">
        <f t="shared" ca="1" si="3"/>
        <v xml:space="preserve"> </v>
      </c>
      <c r="F25" s="46" t="str">
        <f t="shared" ca="1" si="4"/>
        <v xml:space="preserve"> </v>
      </c>
    </row>
    <row r="26" spans="2:6" x14ac:dyDescent="0.25">
      <c r="B26" s="20" t="str">
        <f t="shared" si="0"/>
        <v xml:space="preserve"> </v>
      </c>
      <c r="C26" s="46" t="str">
        <f t="shared" si="1"/>
        <v xml:space="preserve"> </v>
      </c>
      <c r="D26" s="46" t="str">
        <f t="shared" ca="1" si="2"/>
        <v xml:space="preserve"> </v>
      </c>
      <c r="E26" s="46" t="str">
        <f t="shared" ca="1" si="3"/>
        <v xml:space="preserve"> </v>
      </c>
      <c r="F26" s="46" t="str">
        <f t="shared" ca="1" si="4"/>
        <v xml:space="preserve"> </v>
      </c>
    </row>
    <row r="27" spans="2:6" x14ac:dyDescent="0.25">
      <c r="B27" s="20" t="str">
        <f t="shared" ref="B27:B90" si="5">IF(ISERROR(IF(B26+1&gt;$K$11," ",B26+1))," ",IF(B26+1&gt;$K$11," ",B26+1))</f>
        <v xml:space="preserve"> </v>
      </c>
      <c r="C27" s="46" t="str">
        <f t="shared" si="1"/>
        <v xml:space="preserve"> </v>
      </c>
      <c r="D27" s="46" t="str">
        <f t="shared" ref="D27:D90" ca="1" si="6">IF(ISERROR((-IPMT($K$10,B27,$K$11,$K$9)))," ",-IPMT($K$10,B27,$K$11,$K$9))</f>
        <v xml:space="preserve"> </v>
      </c>
      <c r="E27" s="46" t="str">
        <f t="shared" ref="E27:E90" ca="1" si="7">IF(ISERROR(C27-D27)," ",C27-D27)</f>
        <v xml:space="preserve"> </v>
      </c>
      <c r="F27" s="46" t="str">
        <f t="shared" ref="F27:F90" ca="1" si="8">IF(E27=" "," ",F26-C27)</f>
        <v xml:space="preserve"> </v>
      </c>
    </row>
    <row r="28" spans="2:6" x14ac:dyDescent="0.25">
      <c r="B28" s="20" t="str">
        <f t="shared" si="5"/>
        <v xml:space="preserve"> </v>
      </c>
      <c r="C28" s="46" t="str">
        <f t="shared" si="1"/>
        <v xml:space="preserve"> </v>
      </c>
      <c r="D28" s="46" t="str">
        <f t="shared" ca="1" si="6"/>
        <v xml:space="preserve"> </v>
      </c>
      <c r="E28" s="46" t="str">
        <f t="shared" ca="1" si="7"/>
        <v xml:space="preserve"> </v>
      </c>
      <c r="F28" s="46" t="str">
        <f t="shared" ca="1" si="8"/>
        <v xml:space="preserve"> </v>
      </c>
    </row>
    <row r="29" spans="2:6" x14ac:dyDescent="0.25">
      <c r="B29" s="20" t="str">
        <f t="shared" si="5"/>
        <v xml:space="preserve"> </v>
      </c>
      <c r="C29" s="46" t="str">
        <f t="shared" si="1"/>
        <v xml:space="preserve"> </v>
      </c>
      <c r="D29" s="46" t="str">
        <f t="shared" ca="1" si="6"/>
        <v xml:space="preserve"> </v>
      </c>
      <c r="E29" s="46" t="str">
        <f t="shared" ca="1" si="7"/>
        <v xml:space="preserve"> </v>
      </c>
      <c r="F29" s="46" t="str">
        <f t="shared" ca="1" si="8"/>
        <v xml:space="preserve"> </v>
      </c>
    </row>
    <row r="30" spans="2:6" x14ac:dyDescent="0.25">
      <c r="B30" s="20" t="str">
        <f t="shared" si="5"/>
        <v xml:space="preserve"> </v>
      </c>
      <c r="C30" s="46" t="str">
        <f t="shared" si="1"/>
        <v xml:space="preserve"> </v>
      </c>
      <c r="D30" s="46" t="str">
        <f t="shared" ca="1" si="6"/>
        <v xml:space="preserve"> </v>
      </c>
      <c r="E30" s="46" t="str">
        <f t="shared" ca="1" si="7"/>
        <v xml:space="preserve"> </v>
      </c>
      <c r="F30" s="46" t="str">
        <f t="shared" ca="1" si="8"/>
        <v xml:space="preserve"> </v>
      </c>
    </row>
    <row r="31" spans="2:6" x14ac:dyDescent="0.25">
      <c r="B31" s="20" t="str">
        <f t="shared" si="5"/>
        <v xml:space="preserve"> </v>
      </c>
      <c r="C31" s="46" t="str">
        <f t="shared" si="1"/>
        <v xml:space="preserve"> </v>
      </c>
      <c r="D31" s="46" t="str">
        <f t="shared" ca="1" si="6"/>
        <v xml:space="preserve"> </v>
      </c>
      <c r="E31" s="46" t="str">
        <f t="shared" ca="1" si="7"/>
        <v xml:space="preserve"> </v>
      </c>
      <c r="F31" s="46" t="str">
        <f t="shared" ca="1" si="8"/>
        <v xml:space="preserve"> </v>
      </c>
    </row>
    <row r="32" spans="2:6" x14ac:dyDescent="0.25">
      <c r="B32" s="20" t="str">
        <f t="shared" si="5"/>
        <v xml:space="preserve"> </v>
      </c>
      <c r="C32" s="46" t="str">
        <f t="shared" si="1"/>
        <v xml:space="preserve"> </v>
      </c>
      <c r="D32" s="46" t="str">
        <f t="shared" ca="1" si="6"/>
        <v xml:space="preserve"> </v>
      </c>
      <c r="E32" s="46" t="str">
        <f t="shared" ca="1" si="7"/>
        <v xml:space="preserve"> </v>
      </c>
      <c r="F32" s="46" t="str">
        <f t="shared" ca="1" si="8"/>
        <v xml:space="preserve"> </v>
      </c>
    </row>
    <row r="33" spans="2:6" x14ac:dyDescent="0.25">
      <c r="B33" s="20" t="str">
        <f t="shared" si="5"/>
        <v xml:space="preserve"> </v>
      </c>
      <c r="C33" s="46" t="str">
        <f t="shared" si="1"/>
        <v xml:space="preserve"> </v>
      </c>
      <c r="D33" s="46" t="str">
        <f t="shared" ca="1" si="6"/>
        <v xml:space="preserve"> </v>
      </c>
      <c r="E33" s="46" t="str">
        <f t="shared" ca="1" si="7"/>
        <v xml:space="preserve"> </v>
      </c>
      <c r="F33" s="46" t="str">
        <f t="shared" ca="1" si="8"/>
        <v xml:space="preserve"> </v>
      </c>
    </row>
    <row r="34" spans="2:6" x14ac:dyDescent="0.25">
      <c r="B34" s="20" t="str">
        <f t="shared" si="5"/>
        <v xml:space="preserve"> </v>
      </c>
      <c r="C34" s="46" t="str">
        <f t="shared" si="1"/>
        <v xml:space="preserve"> </v>
      </c>
      <c r="D34" s="46" t="str">
        <f t="shared" ca="1" si="6"/>
        <v xml:space="preserve"> </v>
      </c>
      <c r="E34" s="46" t="str">
        <f t="shared" ca="1" si="7"/>
        <v xml:space="preserve"> </v>
      </c>
      <c r="F34" s="46" t="str">
        <f t="shared" ca="1" si="8"/>
        <v xml:space="preserve"> </v>
      </c>
    </row>
    <row r="35" spans="2:6" x14ac:dyDescent="0.25">
      <c r="B35" s="20" t="str">
        <f t="shared" si="5"/>
        <v xml:space="preserve"> </v>
      </c>
      <c r="C35" s="46" t="str">
        <f t="shared" si="1"/>
        <v xml:space="preserve"> </v>
      </c>
      <c r="D35" s="46" t="str">
        <f t="shared" ca="1" si="6"/>
        <v xml:space="preserve"> </v>
      </c>
      <c r="E35" s="46" t="str">
        <f t="shared" ca="1" si="7"/>
        <v xml:space="preserve"> </v>
      </c>
      <c r="F35" s="46" t="str">
        <f t="shared" ca="1" si="8"/>
        <v xml:space="preserve"> </v>
      </c>
    </row>
    <row r="36" spans="2:6" x14ac:dyDescent="0.25">
      <c r="B36" s="20" t="str">
        <f t="shared" si="5"/>
        <v xml:space="preserve"> </v>
      </c>
      <c r="C36" s="46" t="str">
        <f t="shared" si="1"/>
        <v xml:space="preserve"> </v>
      </c>
      <c r="D36" s="46" t="str">
        <f t="shared" ca="1" si="6"/>
        <v xml:space="preserve"> </v>
      </c>
      <c r="E36" s="46" t="str">
        <f t="shared" ca="1" si="7"/>
        <v xml:space="preserve"> </v>
      </c>
      <c r="F36" s="46" t="str">
        <f t="shared" ca="1" si="8"/>
        <v xml:space="preserve"> </v>
      </c>
    </row>
    <row r="37" spans="2:6" x14ac:dyDescent="0.25">
      <c r="B37" s="20" t="str">
        <f t="shared" si="5"/>
        <v xml:space="preserve"> </v>
      </c>
      <c r="C37" s="46" t="str">
        <f t="shared" si="1"/>
        <v xml:space="preserve"> </v>
      </c>
      <c r="D37" s="46" t="str">
        <f t="shared" ca="1" si="6"/>
        <v xml:space="preserve"> </v>
      </c>
      <c r="E37" s="46" t="str">
        <f t="shared" ca="1" si="7"/>
        <v xml:space="preserve"> </v>
      </c>
      <c r="F37" s="46" t="str">
        <f t="shared" ca="1" si="8"/>
        <v xml:space="preserve"> </v>
      </c>
    </row>
    <row r="38" spans="2:6" x14ac:dyDescent="0.25">
      <c r="B38" s="20" t="str">
        <f t="shared" si="5"/>
        <v xml:space="preserve"> </v>
      </c>
      <c r="C38" s="46" t="str">
        <f t="shared" si="1"/>
        <v xml:space="preserve"> </v>
      </c>
      <c r="D38" s="46" t="str">
        <f t="shared" ca="1" si="6"/>
        <v xml:space="preserve"> </v>
      </c>
      <c r="E38" s="46" t="str">
        <f t="shared" ca="1" si="7"/>
        <v xml:space="preserve"> </v>
      </c>
      <c r="F38" s="46" t="str">
        <f t="shared" ca="1" si="8"/>
        <v xml:space="preserve"> </v>
      </c>
    </row>
    <row r="39" spans="2:6" x14ac:dyDescent="0.25">
      <c r="B39" s="20" t="str">
        <f t="shared" si="5"/>
        <v xml:space="preserve"> </v>
      </c>
      <c r="C39" s="46" t="str">
        <f t="shared" si="1"/>
        <v xml:space="preserve"> </v>
      </c>
      <c r="D39" s="46" t="str">
        <f t="shared" ca="1" si="6"/>
        <v xml:space="preserve"> </v>
      </c>
      <c r="E39" s="46" t="str">
        <f t="shared" ca="1" si="7"/>
        <v xml:space="preserve"> </v>
      </c>
      <c r="F39" s="46" t="str">
        <f t="shared" ca="1" si="8"/>
        <v xml:space="preserve"> </v>
      </c>
    </row>
    <row r="40" spans="2:6" x14ac:dyDescent="0.25">
      <c r="B40" s="20" t="str">
        <f t="shared" si="5"/>
        <v xml:space="preserve"> </v>
      </c>
      <c r="C40" s="46" t="str">
        <f t="shared" si="1"/>
        <v xml:space="preserve"> </v>
      </c>
      <c r="D40" s="46" t="str">
        <f t="shared" ca="1" si="6"/>
        <v xml:space="preserve"> </v>
      </c>
      <c r="E40" s="46" t="str">
        <f t="shared" ca="1" si="7"/>
        <v xml:space="preserve"> </v>
      </c>
      <c r="F40" s="46" t="str">
        <f t="shared" ca="1" si="8"/>
        <v xml:space="preserve"> </v>
      </c>
    </row>
    <row r="41" spans="2:6" x14ac:dyDescent="0.25">
      <c r="B41" s="20" t="str">
        <f t="shared" si="5"/>
        <v xml:space="preserve"> </v>
      </c>
      <c r="C41" s="46" t="str">
        <f t="shared" si="1"/>
        <v xml:space="preserve"> </v>
      </c>
      <c r="D41" s="46" t="str">
        <f t="shared" ca="1" si="6"/>
        <v xml:space="preserve"> </v>
      </c>
      <c r="E41" s="46" t="str">
        <f t="shared" ca="1" si="7"/>
        <v xml:space="preserve"> </v>
      </c>
      <c r="F41" s="46" t="str">
        <f t="shared" ca="1" si="8"/>
        <v xml:space="preserve"> </v>
      </c>
    </row>
    <row r="42" spans="2:6" x14ac:dyDescent="0.25">
      <c r="B42" s="20" t="str">
        <f t="shared" si="5"/>
        <v xml:space="preserve"> </v>
      </c>
      <c r="C42" s="46" t="str">
        <f t="shared" si="1"/>
        <v xml:space="preserve"> </v>
      </c>
      <c r="D42" s="46" t="str">
        <f t="shared" ca="1" si="6"/>
        <v xml:space="preserve"> </v>
      </c>
      <c r="E42" s="46" t="str">
        <f t="shared" ca="1" si="7"/>
        <v xml:space="preserve"> </v>
      </c>
      <c r="F42" s="46" t="str">
        <f t="shared" ca="1" si="8"/>
        <v xml:space="preserve"> </v>
      </c>
    </row>
    <row r="43" spans="2:6" x14ac:dyDescent="0.25">
      <c r="B43" s="20" t="str">
        <f t="shared" si="5"/>
        <v xml:space="preserve"> </v>
      </c>
      <c r="C43" s="46" t="str">
        <f t="shared" si="1"/>
        <v xml:space="preserve"> </v>
      </c>
      <c r="D43" s="46" t="str">
        <f t="shared" ca="1" si="6"/>
        <v xml:space="preserve"> </v>
      </c>
      <c r="E43" s="46" t="str">
        <f t="shared" ca="1" si="7"/>
        <v xml:space="preserve"> </v>
      </c>
      <c r="F43" s="46" t="str">
        <f t="shared" ca="1" si="8"/>
        <v xml:space="preserve"> </v>
      </c>
    </row>
    <row r="44" spans="2:6" x14ac:dyDescent="0.25">
      <c r="B44" s="20" t="str">
        <f t="shared" si="5"/>
        <v xml:space="preserve"> </v>
      </c>
      <c r="C44" s="46" t="str">
        <f t="shared" si="1"/>
        <v xml:space="preserve"> </v>
      </c>
      <c r="D44" s="46" t="str">
        <f t="shared" ca="1" si="6"/>
        <v xml:space="preserve"> </v>
      </c>
      <c r="E44" s="46" t="str">
        <f t="shared" ca="1" si="7"/>
        <v xml:space="preserve"> </v>
      </c>
      <c r="F44" s="46" t="str">
        <f t="shared" ca="1" si="8"/>
        <v xml:space="preserve"> </v>
      </c>
    </row>
    <row r="45" spans="2:6" x14ac:dyDescent="0.25">
      <c r="B45" s="20" t="str">
        <f t="shared" si="5"/>
        <v xml:space="preserve"> </v>
      </c>
      <c r="C45" s="46" t="str">
        <f t="shared" si="1"/>
        <v xml:space="preserve"> </v>
      </c>
      <c r="D45" s="46" t="str">
        <f t="shared" ca="1" si="6"/>
        <v xml:space="preserve"> </v>
      </c>
      <c r="E45" s="46" t="str">
        <f t="shared" ca="1" si="7"/>
        <v xml:space="preserve"> </v>
      </c>
      <c r="F45" s="46" t="str">
        <f t="shared" ca="1" si="8"/>
        <v xml:space="preserve"> </v>
      </c>
    </row>
    <row r="46" spans="2:6" x14ac:dyDescent="0.25">
      <c r="B46" s="20" t="str">
        <f t="shared" si="5"/>
        <v xml:space="preserve"> </v>
      </c>
      <c r="C46" s="46" t="str">
        <f t="shared" si="1"/>
        <v xml:space="preserve"> </v>
      </c>
      <c r="D46" s="46" t="str">
        <f t="shared" ca="1" si="6"/>
        <v xml:space="preserve"> </v>
      </c>
      <c r="E46" s="46" t="str">
        <f t="shared" ca="1" si="7"/>
        <v xml:space="preserve"> </v>
      </c>
      <c r="F46" s="46" t="str">
        <f t="shared" ca="1" si="8"/>
        <v xml:space="preserve"> </v>
      </c>
    </row>
    <row r="47" spans="2:6" x14ac:dyDescent="0.25">
      <c r="B47" s="20" t="str">
        <f t="shared" si="5"/>
        <v xml:space="preserve"> </v>
      </c>
      <c r="C47" s="46" t="str">
        <f t="shared" si="1"/>
        <v xml:space="preserve"> </v>
      </c>
      <c r="D47" s="46" t="str">
        <f t="shared" ca="1" si="6"/>
        <v xml:space="preserve"> </v>
      </c>
      <c r="E47" s="46" t="str">
        <f t="shared" ca="1" si="7"/>
        <v xml:space="preserve"> </v>
      </c>
      <c r="F47" s="46" t="str">
        <f t="shared" ca="1" si="8"/>
        <v xml:space="preserve"> </v>
      </c>
    </row>
    <row r="48" spans="2:6" x14ac:dyDescent="0.25">
      <c r="B48" s="20" t="str">
        <f t="shared" si="5"/>
        <v xml:space="preserve"> </v>
      </c>
      <c r="C48" s="46" t="str">
        <f t="shared" si="1"/>
        <v xml:space="preserve"> </v>
      </c>
      <c r="D48" s="46" t="str">
        <f t="shared" ca="1" si="6"/>
        <v xml:space="preserve"> </v>
      </c>
      <c r="E48" s="46" t="str">
        <f t="shared" ca="1" si="7"/>
        <v xml:space="preserve"> </v>
      </c>
      <c r="F48" s="46" t="str">
        <f t="shared" ca="1" si="8"/>
        <v xml:space="preserve"> </v>
      </c>
    </row>
    <row r="49" spans="2:6" x14ac:dyDescent="0.25">
      <c r="B49" s="20" t="str">
        <f t="shared" si="5"/>
        <v xml:space="preserve"> </v>
      </c>
      <c r="C49" s="46" t="str">
        <f t="shared" si="1"/>
        <v xml:space="preserve"> </v>
      </c>
      <c r="D49" s="46" t="str">
        <f t="shared" ca="1" si="6"/>
        <v xml:space="preserve"> </v>
      </c>
      <c r="E49" s="46" t="str">
        <f t="shared" ca="1" si="7"/>
        <v xml:space="preserve"> </v>
      </c>
      <c r="F49" s="46" t="str">
        <f t="shared" ca="1" si="8"/>
        <v xml:space="preserve"> </v>
      </c>
    </row>
    <row r="50" spans="2:6" x14ac:dyDescent="0.25">
      <c r="B50" s="20" t="str">
        <f t="shared" si="5"/>
        <v xml:space="preserve"> </v>
      </c>
      <c r="C50" s="46" t="str">
        <f t="shared" si="1"/>
        <v xml:space="preserve"> </v>
      </c>
      <c r="D50" s="46" t="str">
        <f t="shared" ca="1" si="6"/>
        <v xml:space="preserve"> </v>
      </c>
      <c r="E50" s="46" t="str">
        <f t="shared" ca="1" si="7"/>
        <v xml:space="preserve"> </v>
      </c>
      <c r="F50" s="46" t="str">
        <f t="shared" ca="1" si="8"/>
        <v xml:space="preserve"> </v>
      </c>
    </row>
    <row r="51" spans="2:6" x14ac:dyDescent="0.25">
      <c r="B51" s="20" t="str">
        <f t="shared" si="5"/>
        <v xml:space="preserve"> </v>
      </c>
      <c r="C51" s="46" t="str">
        <f t="shared" si="1"/>
        <v xml:space="preserve"> </v>
      </c>
      <c r="D51" s="46" t="str">
        <f t="shared" ca="1" si="6"/>
        <v xml:space="preserve"> </v>
      </c>
      <c r="E51" s="46" t="str">
        <f t="shared" ca="1" si="7"/>
        <v xml:space="preserve"> </v>
      </c>
      <c r="F51" s="46" t="str">
        <f t="shared" ca="1" si="8"/>
        <v xml:space="preserve"> </v>
      </c>
    </row>
    <row r="52" spans="2:6" x14ac:dyDescent="0.25">
      <c r="B52" s="20" t="str">
        <f t="shared" si="5"/>
        <v xml:space="preserve"> </v>
      </c>
      <c r="C52" s="46" t="str">
        <f t="shared" si="1"/>
        <v xml:space="preserve"> </v>
      </c>
      <c r="D52" s="46" t="str">
        <f t="shared" ca="1" si="6"/>
        <v xml:space="preserve"> </v>
      </c>
      <c r="E52" s="46" t="str">
        <f t="shared" ca="1" si="7"/>
        <v xml:space="preserve"> </v>
      </c>
      <c r="F52" s="46" t="str">
        <f t="shared" ca="1" si="8"/>
        <v xml:space="preserve"> </v>
      </c>
    </row>
    <row r="53" spans="2:6" x14ac:dyDescent="0.25">
      <c r="B53" s="20" t="str">
        <f t="shared" si="5"/>
        <v xml:space="preserve"> </v>
      </c>
      <c r="C53" s="46" t="str">
        <f t="shared" si="1"/>
        <v xml:space="preserve"> </v>
      </c>
      <c r="D53" s="46" t="str">
        <f t="shared" ca="1" si="6"/>
        <v xml:space="preserve"> </v>
      </c>
      <c r="E53" s="46" t="str">
        <f t="shared" ca="1" si="7"/>
        <v xml:space="preserve"> </v>
      </c>
      <c r="F53" s="46" t="str">
        <f t="shared" ca="1" si="8"/>
        <v xml:space="preserve"> </v>
      </c>
    </row>
    <row r="54" spans="2:6" x14ac:dyDescent="0.25">
      <c r="B54" s="20" t="str">
        <f t="shared" si="5"/>
        <v xml:space="preserve"> </v>
      </c>
      <c r="C54" s="46" t="str">
        <f t="shared" si="1"/>
        <v xml:space="preserve"> </v>
      </c>
      <c r="D54" s="46" t="str">
        <f t="shared" ca="1" si="6"/>
        <v xml:space="preserve"> </v>
      </c>
      <c r="E54" s="46" t="str">
        <f t="shared" ca="1" si="7"/>
        <v xml:space="preserve"> </v>
      </c>
      <c r="F54" s="46" t="str">
        <f t="shared" ca="1" si="8"/>
        <v xml:space="preserve"> </v>
      </c>
    </row>
    <row r="55" spans="2:6" x14ac:dyDescent="0.25">
      <c r="B55" s="20" t="str">
        <f t="shared" si="5"/>
        <v xml:space="preserve"> </v>
      </c>
      <c r="C55" s="46" t="str">
        <f t="shared" si="1"/>
        <v xml:space="preserve"> </v>
      </c>
      <c r="D55" s="46" t="str">
        <f t="shared" ca="1" si="6"/>
        <v xml:space="preserve"> </v>
      </c>
      <c r="E55" s="46" t="str">
        <f t="shared" ca="1" si="7"/>
        <v xml:space="preserve"> </v>
      </c>
      <c r="F55" s="46" t="str">
        <f t="shared" ca="1" si="8"/>
        <v xml:space="preserve"> </v>
      </c>
    </row>
    <row r="56" spans="2:6" x14ac:dyDescent="0.25">
      <c r="B56" s="20" t="str">
        <f t="shared" si="5"/>
        <v xml:space="preserve"> </v>
      </c>
      <c r="C56" s="46" t="str">
        <f t="shared" si="1"/>
        <v xml:space="preserve"> </v>
      </c>
      <c r="D56" s="46" t="str">
        <f t="shared" ca="1" si="6"/>
        <v xml:space="preserve"> </v>
      </c>
      <c r="E56" s="46" t="str">
        <f t="shared" ca="1" si="7"/>
        <v xml:space="preserve"> </v>
      </c>
      <c r="F56" s="46" t="str">
        <f t="shared" ca="1" si="8"/>
        <v xml:space="preserve"> </v>
      </c>
    </row>
    <row r="57" spans="2:6" x14ac:dyDescent="0.25">
      <c r="B57" s="20" t="str">
        <f t="shared" si="5"/>
        <v xml:space="preserve"> </v>
      </c>
      <c r="C57" s="46" t="str">
        <f t="shared" si="1"/>
        <v xml:space="preserve"> </v>
      </c>
      <c r="D57" s="46" t="str">
        <f t="shared" ca="1" si="6"/>
        <v xml:space="preserve"> </v>
      </c>
      <c r="E57" s="46" t="str">
        <f t="shared" ca="1" si="7"/>
        <v xml:space="preserve"> </v>
      </c>
      <c r="F57" s="46" t="str">
        <f t="shared" ca="1" si="8"/>
        <v xml:space="preserve"> </v>
      </c>
    </row>
    <row r="58" spans="2:6" x14ac:dyDescent="0.25">
      <c r="B58" s="20" t="str">
        <f t="shared" si="5"/>
        <v xml:space="preserve"> </v>
      </c>
      <c r="C58" s="46" t="str">
        <f t="shared" si="1"/>
        <v xml:space="preserve"> </v>
      </c>
      <c r="D58" s="46" t="str">
        <f t="shared" ca="1" si="6"/>
        <v xml:space="preserve"> </v>
      </c>
      <c r="E58" s="46" t="str">
        <f t="shared" ca="1" si="7"/>
        <v xml:space="preserve"> </v>
      </c>
      <c r="F58" s="46" t="str">
        <f t="shared" ca="1" si="8"/>
        <v xml:space="preserve"> </v>
      </c>
    </row>
    <row r="59" spans="2:6" x14ac:dyDescent="0.25">
      <c r="B59" s="20" t="str">
        <f t="shared" si="5"/>
        <v xml:space="preserve"> </v>
      </c>
      <c r="C59" s="46" t="str">
        <f t="shared" si="1"/>
        <v xml:space="preserve"> </v>
      </c>
      <c r="D59" s="46" t="str">
        <f t="shared" ca="1" si="6"/>
        <v xml:space="preserve"> </v>
      </c>
      <c r="E59" s="46" t="str">
        <f t="shared" ca="1" si="7"/>
        <v xml:space="preserve"> </v>
      </c>
      <c r="F59" s="46" t="str">
        <f t="shared" ca="1" si="8"/>
        <v xml:space="preserve"> </v>
      </c>
    </row>
    <row r="60" spans="2:6" x14ac:dyDescent="0.25">
      <c r="B60" s="20" t="str">
        <f t="shared" si="5"/>
        <v xml:space="preserve"> </v>
      </c>
      <c r="C60" s="46" t="str">
        <f t="shared" si="1"/>
        <v xml:space="preserve"> </v>
      </c>
      <c r="D60" s="46" t="str">
        <f t="shared" ca="1" si="6"/>
        <v xml:space="preserve"> </v>
      </c>
      <c r="E60" s="46" t="str">
        <f t="shared" ca="1" si="7"/>
        <v xml:space="preserve"> </v>
      </c>
      <c r="F60" s="46" t="str">
        <f t="shared" ca="1" si="8"/>
        <v xml:space="preserve"> </v>
      </c>
    </row>
    <row r="61" spans="2:6" x14ac:dyDescent="0.25">
      <c r="B61" s="20" t="str">
        <f t="shared" si="5"/>
        <v xml:space="preserve"> </v>
      </c>
      <c r="C61" s="46" t="str">
        <f t="shared" si="1"/>
        <v xml:space="preserve"> </v>
      </c>
      <c r="D61" s="46" t="str">
        <f t="shared" ca="1" si="6"/>
        <v xml:space="preserve"> </v>
      </c>
      <c r="E61" s="46" t="str">
        <f t="shared" ca="1" si="7"/>
        <v xml:space="preserve"> </v>
      </c>
      <c r="F61" s="46" t="str">
        <f t="shared" ca="1" si="8"/>
        <v xml:space="preserve"> </v>
      </c>
    </row>
    <row r="62" spans="2:6" x14ac:dyDescent="0.25">
      <c r="B62" s="20" t="str">
        <f t="shared" si="5"/>
        <v xml:space="preserve"> </v>
      </c>
      <c r="C62" s="46" t="str">
        <f t="shared" si="1"/>
        <v xml:space="preserve"> </v>
      </c>
      <c r="D62" s="46" t="str">
        <f t="shared" ca="1" si="6"/>
        <v xml:space="preserve"> </v>
      </c>
      <c r="E62" s="46" t="str">
        <f t="shared" ca="1" si="7"/>
        <v xml:space="preserve"> </v>
      </c>
      <c r="F62" s="46" t="str">
        <f t="shared" ca="1" si="8"/>
        <v xml:space="preserve"> </v>
      </c>
    </row>
    <row r="63" spans="2:6" x14ac:dyDescent="0.25">
      <c r="B63" s="20" t="str">
        <f t="shared" si="5"/>
        <v xml:space="preserve"> </v>
      </c>
      <c r="C63" s="46" t="str">
        <f t="shared" si="1"/>
        <v xml:space="preserve"> </v>
      </c>
      <c r="D63" s="46" t="str">
        <f t="shared" ca="1" si="6"/>
        <v xml:space="preserve"> </v>
      </c>
      <c r="E63" s="46" t="str">
        <f t="shared" ca="1" si="7"/>
        <v xml:space="preserve"> </v>
      </c>
      <c r="F63" s="46" t="str">
        <f t="shared" ca="1" si="8"/>
        <v xml:space="preserve"> </v>
      </c>
    </row>
    <row r="64" spans="2:6" x14ac:dyDescent="0.25">
      <c r="B64" s="20" t="str">
        <f t="shared" si="5"/>
        <v xml:space="preserve"> </v>
      </c>
      <c r="C64" s="46" t="str">
        <f t="shared" si="1"/>
        <v xml:space="preserve"> </v>
      </c>
      <c r="D64" s="46" t="str">
        <f t="shared" ca="1" si="6"/>
        <v xml:space="preserve"> </v>
      </c>
      <c r="E64" s="46" t="str">
        <f t="shared" ca="1" si="7"/>
        <v xml:space="preserve"> </v>
      </c>
      <c r="F64" s="46" t="str">
        <f t="shared" ca="1" si="8"/>
        <v xml:space="preserve"> </v>
      </c>
    </row>
    <row r="65" spans="2:6" x14ac:dyDescent="0.25">
      <c r="B65" s="20" t="str">
        <f t="shared" si="5"/>
        <v xml:space="preserve"> </v>
      </c>
      <c r="C65" s="46" t="str">
        <f t="shared" si="1"/>
        <v xml:space="preserve"> </v>
      </c>
      <c r="D65" s="46" t="str">
        <f t="shared" ca="1" si="6"/>
        <v xml:space="preserve"> </v>
      </c>
      <c r="E65" s="46" t="str">
        <f t="shared" ca="1" si="7"/>
        <v xml:space="preserve"> </v>
      </c>
      <c r="F65" s="46" t="str">
        <f t="shared" ca="1" si="8"/>
        <v xml:space="preserve"> </v>
      </c>
    </row>
    <row r="66" spans="2:6" x14ac:dyDescent="0.25">
      <c r="B66" s="20" t="str">
        <f t="shared" si="5"/>
        <v xml:space="preserve"> </v>
      </c>
      <c r="C66" s="46" t="str">
        <f t="shared" si="1"/>
        <v xml:space="preserve"> </v>
      </c>
      <c r="D66" s="46" t="str">
        <f t="shared" ca="1" si="6"/>
        <v xml:space="preserve"> </v>
      </c>
      <c r="E66" s="46" t="str">
        <f t="shared" ca="1" si="7"/>
        <v xml:space="preserve"> </v>
      </c>
      <c r="F66" s="46" t="str">
        <f t="shared" ca="1" si="8"/>
        <v xml:space="preserve"> </v>
      </c>
    </row>
    <row r="67" spans="2:6" x14ac:dyDescent="0.25">
      <c r="B67" s="20" t="str">
        <f t="shared" si="5"/>
        <v xml:space="preserve"> </v>
      </c>
      <c r="C67" s="46" t="str">
        <f t="shared" si="1"/>
        <v xml:space="preserve"> </v>
      </c>
      <c r="D67" s="46" t="str">
        <f t="shared" ca="1" si="6"/>
        <v xml:space="preserve"> </v>
      </c>
      <c r="E67" s="46" t="str">
        <f t="shared" ca="1" si="7"/>
        <v xml:space="preserve"> </v>
      </c>
      <c r="F67" s="46" t="str">
        <f t="shared" ca="1" si="8"/>
        <v xml:space="preserve"> </v>
      </c>
    </row>
    <row r="68" spans="2:6" x14ac:dyDescent="0.25">
      <c r="B68" s="20" t="str">
        <f t="shared" si="5"/>
        <v xml:space="preserve"> </v>
      </c>
      <c r="C68" s="46" t="str">
        <f t="shared" si="1"/>
        <v xml:space="preserve"> </v>
      </c>
      <c r="D68" s="46" t="str">
        <f t="shared" ca="1" si="6"/>
        <v xml:space="preserve"> </v>
      </c>
      <c r="E68" s="46" t="str">
        <f t="shared" ca="1" si="7"/>
        <v xml:space="preserve"> </v>
      </c>
      <c r="F68" s="46" t="str">
        <f t="shared" ca="1" si="8"/>
        <v xml:space="preserve"> </v>
      </c>
    </row>
    <row r="69" spans="2:6" x14ac:dyDescent="0.25">
      <c r="B69" s="20" t="str">
        <f t="shared" si="5"/>
        <v xml:space="preserve"> </v>
      </c>
      <c r="C69" s="46" t="str">
        <f t="shared" ref="C69:C132" si="9">IF(B69=" "," ",-PMT($K$10,$K$11,$K$9))</f>
        <v xml:space="preserve"> </v>
      </c>
      <c r="D69" s="46" t="str">
        <f t="shared" ca="1" si="6"/>
        <v xml:space="preserve"> </v>
      </c>
      <c r="E69" s="46" t="str">
        <f t="shared" ca="1" si="7"/>
        <v xml:space="preserve"> </v>
      </c>
      <c r="F69" s="46" t="str">
        <f t="shared" ca="1" si="8"/>
        <v xml:space="preserve"> </v>
      </c>
    </row>
    <row r="70" spans="2:6" x14ac:dyDescent="0.25">
      <c r="B70" s="20" t="str">
        <f t="shared" si="5"/>
        <v xml:space="preserve"> </v>
      </c>
      <c r="C70" s="46" t="str">
        <f t="shared" si="9"/>
        <v xml:space="preserve"> </v>
      </c>
      <c r="D70" s="46" t="str">
        <f t="shared" ca="1" si="6"/>
        <v xml:space="preserve"> </v>
      </c>
      <c r="E70" s="46" t="str">
        <f t="shared" ca="1" si="7"/>
        <v xml:space="preserve"> </v>
      </c>
      <c r="F70" s="46" t="str">
        <f t="shared" ca="1" si="8"/>
        <v xml:space="preserve"> </v>
      </c>
    </row>
    <row r="71" spans="2:6" x14ac:dyDescent="0.25">
      <c r="B71" s="20" t="str">
        <f t="shared" si="5"/>
        <v xml:space="preserve"> </v>
      </c>
      <c r="C71" s="46" t="str">
        <f t="shared" si="9"/>
        <v xml:space="preserve"> </v>
      </c>
      <c r="D71" s="46" t="str">
        <f t="shared" ca="1" si="6"/>
        <v xml:space="preserve"> </v>
      </c>
      <c r="E71" s="46" t="str">
        <f t="shared" ca="1" si="7"/>
        <v xml:space="preserve"> </v>
      </c>
      <c r="F71" s="46" t="str">
        <f t="shared" ca="1" si="8"/>
        <v xml:space="preserve"> </v>
      </c>
    </row>
    <row r="72" spans="2:6" x14ac:dyDescent="0.25">
      <c r="B72" s="20" t="str">
        <f t="shared" si="5"/>
        <v xml:space="preserve"> </v>
      </c>
      <c r="C72" s="46" t="str">
        <f t="shared" si="9"/>
        <v xml:space="preserve"> </v>
      </c>
      <c r="D72" s="46" t="str">
        <f t="shared" ca="1" si="6"/>
        <v xml:space="preserve"> </v>
      </c>
      <c r="E72" s="46" t="str">
        <f t="shared" ca="1" si="7"/>
        <v xml:space="preserve"> </v>
      </c>
      <c r="F72" s="46" t="str">
        <f t="shared" ca="1" si="8"/>
        <v xml:space="preserve"> </v>
      </c>
    </row>
    <row r="73" spans="2:6" x14ac:dyDescent="0.25">
      <c r="B73" s="20" t="str">
        <f t="shared" si="5"/>
        <v xml:space="preserve"> </v>
      </c>
      <c r="C73" s="46" t="str">
        <f t="shared" si="9"/>
        <v xml:space="preserve"> </v>
      </c>
      <c r="D73" s="46" t="str">
        <f t="shared" ca="1" si="6"/>
        <v xml:space="preserve"> </v>
      </c>
      <c r="E73" s="46" t="str">
        <f t="shared" ca="1" si="7"/>
        <v xml:space="preserve"> </v>
      </c>
      <c r="F73" s="46" t="str">
        <f t="shared" ca="1" si="8"/>
        <v xml:space="preserve"> </v>
      </c>
    </row>
    <row r="74" spans="2:6" x14ac:dyDescent="0.25">
      <c r="B74" s="20" t="str">
        <f t="shared" si="5"/>
        <v xml:space="preserve"> </v>
      </c>
      <c r="C74" s="46" t="str">
        <f t="shared" si="9"/>
        <v xml:space="preserve"> </v>
      </c>
      <c r="D74" s="46" t="str">
        <f t="shared" ca="1" si="6"/>
        <v xml:space="preserve"> </v>
      </c>
      <c r="E74" s="46" t="str">
        <f t="shared" ca="1" si="7"/>
        <v xml:space="preserve"> </v>
      </c>
      <c r="F74" s="46" t="str">
        <f t="shared" ca="1" si="8"/>
        <v xml:space="preserve"> </v>
      </c>
    </row>
    <row r="75" spans="2:6" x14ac:dyDescent="0.25">
      <c r="B75" s="20" t="str">
        <f t="shared" si="5"/>
        <v xml:space="preserve"> </v>
      </c>
      <c r="C75" s="46" t="str">
        <f t="shared" si="9"/>
        <v xml:space="preserve"> </v>
      </c>
      <c r="D75" s="46" t="str">
        <f t="shared" ca="1" si="6"/>
        <v xml:space="preserve"> </v>
      </c>
      <c r="E75" s="46" t="str">
        <f t="shared" ca="1" si="7"/>
        <v xml:space="preserve"> </v>
      </c>
      <c r="F75" s="46" t="str">
        <f t="shared" ca="1" si="8"/>
        <v xml:space="preserve"> </v>
      </c>
    </row>
    <row r="76" spans="2:6" x14ac:dyDescent="0.25">
      <c r="B76" s="20" t="str">
        <f t="shared" si="5"/>
        <v xml:space="preserve"> </v>
      </c>
      <c r="C76" s="46" t="str">
        <f t="shared" si="9"/>
        <v xml:space="preserve"> </v>
      </c>
      <c r="D76" s="46" t="str">
        <f t="shared" ca="1" si="6"/>
        <v xml:space="preserve"> </v>
      </c>
      <c r="E76" s="46" t="str">
        <f t="shared" ca="1" si="7"/>
        <v xml:space="preserve"> </v>
      </c>
      <c r="F76" s="46" t="str">
        <f t="shared" ca="1" si="8"/>
        <v xml:space="preserve"> </v>
      </c>
    </row>
    <row r="77" spans="2:6" x14ac:dyDescent="0.25">
      <c r="B77" s="20" t="str">
        <f t="shared" si="5"/>
        <v xml:space="preserve"> </v>
      </c>
      <c r="C77" s="46" t="str">
        <f t="shared" si="9"/>
        <v xml:space="preserve"> </v>
      </c>
      <c r="D77" s="46" t="str">
        <f t="shared" ca="1" si="6"/>
        <v xml:space="preserve"> </v>
      </c>
      <c r="E77" s="46" t="str">
        <f t="shared" ca="1" si="7"/>
        <v xml:space="preserve"> </v>
      </c>
      <c r="F77" s="46" t="str">
        <f t="shared" ca="1" si="8"/>
        <v xml:space="preserve"> </v>
      </c>
    </row>
    <row r="78" spans="2:6" x14ac:dyDescent="0.25">
      <c r="B78" s="20" t="str">
        <f t="shared" si="5"/>
        <v xml:space="preserve"> </v>
      </c>
      <c r="C78" s="46" t="str">
        <f t="shared" si="9"/>
        <v xml:space="preserve"> </v>
      </c>
      <c r="D78" s="46" t="str">
        <f t="shared" ca="1" si="6"/>
        <v xml:space="preserve"> </v>
      </c>
      <c r="E78" s="46" t="str">
        <f t="shared" ca="1" si="7"/>
        <v xml:space="preserve"> </v>
      </c>
      <c r="F78" s="46" t="str">
        <f t="shared" ca="1" si="8"/>
        <v xml:space="preserve"> </v>
      </c>
    </row>
    <row r="79" spans="2:6" x14ac:dyDescent="0.25">
      <c r="B79" s="20" t="str">
        <f t="shared" si="5"/>
        <v xml:space="preserve"> </v>
      </c>
      <c r="C79" s="46" t="str">
        <f t="shared" si="9"/>
        <v xml:space="preserve"> </v>
      </c>
      <c r="D79" s="46" t="str">
        <f t="shared" ca="1" si="6"/>
        <v xml:space="preserve"> </v>
      </c>
      <c r="E79" s="46" t="str">
        <f t="shared" ca="1" si="7"/>
        <v xml:space="preserve"> </v>
      </c>
      <c r="F79" s="46" t="str">
        <f t="shared" ca="1" si="8"/>
        <v xml:space="preserve"> </v>
      </c>
    </row>
    <row r="80" spans="2:6" x14ac:dyDescent="0.25">
      <c r="B80" s="20" t="str">
        <f t="shared" si="5"/>
        <v xml:space="preserve"> </v>
      </c>
      <c r="C80" s="46" t="str">
        <f t="shared" si="9"/>
        <v xml:space="preserve"> </v>
      </c>
      <c r="D80" s="46" t="str">
        <f t="shared" ca="1" si="6"/>
        <v xml:space="preserve"> </v>
      </c>
      <c r="E80" s="46" t="str">
        <f t="shared" ca="1" si="7"/>
        <v xml:space="preserve"> </v>
      </c>
      <c r="F80" s="46" t="str">
        <f t="shared" ca="1" si="8"/>
        <v xml:space="preserve"> </v>
      </c>
    </row>
    <row r="81" spans="2:6" x14ac:dyDescent="0.25">
      <c r="B81" s="20" t="str">
        <f t="shared" si="5"/>
        <v xml:space="preserve"> </v>
      </c>
      <c r="C81" s="46" t="str">
        <f t="shared" si="9"/>
        <v xml:space="preserve"> </v>
      </c>
      <c r="D81" s="46" t="str">
        <f t="shared" ca="1" si="6"/>
        <v xml:space="preserve"> </v>
      </c>
      <c r="E81" s="46" t="str">
        <f t="shared" ca="1" si="7"/>
        <v xml:space="preserve"> </v>
      </c>
      <c r="F81" s="46" t="str">
        <f t="shared" ca="1" si="8"/>
        <v xml:space="preserve"> </v>
      </c>
    </row>
    <row r="82" spans="2:6" x14ac:dyDescent="0.25">
      <c r="B82" s="20" t="str">
        <f t="shared" si="5"/>
        <v xml:space="preserve"> </v>
      </c>
      <c r="C82" s="46" t="str">
        <f t="shared" si="9"/>
        <v xml:space="preserve"> </v>
      </c>
      <c r="D82" s="46" t="str">
        <f t="shared" ca="1" si="6"/>
        <v xml:space="preserve"> </v>
      </c>
      <c r="E82" s="46" t="str">
        <f t="shared" ca="1" si="7"/>
        <v xml:space="preserve"> </v>
      </c>
      <c r="F82" s="46" t="str">
        <f t="shared" ca="1" si="8"/>
        <v xml:space="preserve"> </v>
      </c>
    </row>
    <row r="83" spans="2:6" x14ac:dyDescent="0.25">
      <c r="B83" s="20" t="str">
        <f t="shared" si="5"/>
        <v xml:space="preserve"> </v>
      </c>
      <c r="C83" s="46" t="str">
        <f t="shared" si="9"/>
        <v xml:space="preserve"> </v>
      </c>
      <c r="D83" s="46" t="str">
        <f t="shared" ca="1" si="6"/>
        <v xml:space="preserve"> </v>
      </c>
      <c r="E83" s="46" t="str">
        <f t="shared" ca="1" si="7"/>
        <v xml:space="preserve"> </v>
      </c>
      <c r="F83" s="46" t="str">
        <f t="shared" ca="1" si="8"/>
        <v xml:space="preserve"> </v>
      </c>
    </row>
    <row r="84" spans="2:6" x14ac:dyDescent="0.25">
      <c r="B84" s="20" t="str">
        <f t="shared" si="5"/>
        <v xml:space="preserve"> </v>
      </c>
      <c r="C84" s="46" t="str">
        <f t="shared" si="9"/>
        <v xml:space="preserve"> </v>
      </c>
      <c r="D84" s="46" t="str">
        <f t="shared" ca="1" si="6"/>
        <v xml:space="preserve"> </v>
      </c>
      <c r="E84" s="46" t="str">
        <f t="shared" ca="1" si="7"/>
        <v xml:space="preserve"> </v>
      </c>
      <c r="F84" s="46" t="str">
        <f t="shared" ca="1" si="8"/>
        <v xml:space="preserve"> </v>
      </c>
    </row>
    <row r="85" spans="2:6" x14ac:dyDescent="0.25">
      <c r="B85" s="20" t="str">
        <f t="shared" si="5"/>
        <v xml:space="preserve"> </v>
      </c>
      <c r="C85" s="46" t="str">
        <f t="shared" si="9"/>
        <v xml:space="preserve"> </v>
      </c>
      <c r="D85" s="46" t="str">
        <f t="shared" ca="1" si="6"/>
        <v xml:space="preserve"> </v>
      </c>
      <c r="E85" s="46" t="str">
        <f t="shared" ca="1" si="7"/>
        <v xml:space="preserve"> </v>
      </c>
      <c r="F85" s="46" t="str">
        <f t="shared" ca="1" si="8"/>
        <v xml:space="preserve"> </v>
      </c>
    </row>
    <row r="86" spans="2:6" x14ac:dyDescent="0.25">
      <c r="B86" s="20" t="str">
        <f t="shared" si="5"/>
        <v xml:space="preserve"> </v>
      </c>
      <c r="C86" s="46" t="str">
        <f t="shared" si="9"/>
        <v xml:space="preserve"> </v>
      </c>
      <c r="D86" s="46" t="str">
        <f t="shared" ca="1" si="6"/>
        <v xml:space="preserve"> </v>
      </c>
      <c r="E86" s="46" t="str">
        <f t="shared" ca="1" si="7"/>
        <v xml:space="preserve"> </v>
      </c>
      <c r="F86" s="46" t="str">
        <f t="shared" ca="1" si="8"/>
        <v xml:space="preserve"> </v>
      </c>
    </row>
    <row r="87" spans="2:6" x14ac:dyDescent="0.25">
      <c r="B87" s="20" t="str">
        <f t="shared" si="5"/>
        <v xml:space="preserve"> </v>
      </c>
      <c r="C87" s="46" t="str">
        <f t="shared" si="9"/>
        <v xml:space="preserve"> </v>
      </c>
      <c r="D87" s="46" t="str">
        <f t="shared" ca="1" si="6"/>
        <v xml:space="preserve"> </v>
      </c>
      <c r="E87" s="46" t="str">
        <f t="shared" ca="1" si="7"/>
        <v xml:space="preserve"> </v>
      </c>
      <c r="F87" s="46" t="str">
        <f t="shared" ca="1" si="8"/>
        <v xml:space="preserve"> </v>
      </c>
    </row>
    <row r="88" spans="2:6" x14ac:dyDescent="0.25">
      <c r="B88" s="20" t="str">
        <f t="shared" si="5"/>
        <v xml:space="preserve"> </v>
      </c>
      <c r="C88" s="46" t="str">
        <f t="shared" si="9"/>
        <v xml:space="preserve"> </v>
      </c>
      <c r="D88" s="46" t="str">
        <f t="shared" ca="1" si="6"/>
        <v xml:space="preserve"> </v>
      </c>
      <c r="E88" s="46" t="str">
        <f t="shared" ca="1" si="7"/>
        <v xml:space="preserve"> </v>
      </c>
      <c r="F88" s="46" t="str">
        <f t="shared" ca="1" si="8"/>
        <v xml:space="preserve"> </v>
      </c>
    </row>
    <row r="89" spans="2:6" x14ac:dyDescent="0.25">
      <c r="B89" s="20" t="str">
        <f t="shared" si="5"/>
        <v xml:space="preserve"> </v>
      </c>
      <c r="C89" s="46" t="str">
        <f t="shared" si="9"/>
        <v xml:space="preserve"> </v>
      </c>
      <c r="D89" s="46" t="str">
        <f t="shared" ca="1" si="6"/>
        <v xml:space="preserve"> </v>
      </c>
      <c r="E89" s="46" t="str">
        <f t="shared" ca="1" si="7"/>
        <v xml:space="preserve"> </v>
      </c>
      <c r="F89" s="46" t="str">
        <f t="shared" ca="1" si="8"/>
        <v xml:space="preserve"> </v>
      </c>
    </row>
    <row r="90" spans="2:6" x14ac:dyDescent="0.25">
      <c r="B90" s="20" t="str">
        <f t="shared" si="5"/>
        <v xml:space="preserve"> </v>
      </c>
      <c r="C90" s="46" t="str">
        <f t="shared" si="9"/>
        <v xml:space="preserve"> </v>
      </c>
      <c r="D90" s="46" t="str">
        <f t="shared" ca="1" si="6"/>
        <v xml:space="preserve"> </v>
      </c>
      <c r="E90" s="46" t="str">
        <f t="shared" ca="1" si="7"/>
        <v xml:space="preserve"> </v>
      </c>
      <c r="F90" s="46" t="str">
        <f t="shared" ca="1" si="8"/>
        <v xml:space="preserve"> </v>
      </c>
    </row>
    <row r="91" spans="2:6" x14ac:dyDescent="0.25">
      <c r="B91" s="20" t="str">
        <f t="shared" ref="B91:B154" si="10">IF(ISERROR(IF(B90+1&gt;$K$11," ",B90+1))," ",IF(B90+1&gt;$K$11," ",B90+1))</f>
        <v xml:space="preserve"> </v>
      </c>
      <c r="C91" s="46" t="str">
        <f t="shared" si="9"/>
        <v xml:space="preserve"> </v>
      </c>
      <c r="D91" s="46" t="str">
        <f t="shared" ref="D91:D154" ca="1" si="11">IF(ISERROR((-IPMT($K$10,B91,$K$11,$K$9)))," ",-IPMT($K$10,B91,$K$11,$K$9))</f>
        <v xml:space="preserve"> </v>
      </c>
      <c r="E91" s="46" t="str">
        <f t="shared" ref="E91:E154" ca="1" si="12">IF(ISERROR(C91-D91)," ",C91-D91)</f>
        <v xml:space="preserve"> </v>
      </c>
      <c r="F91" s="46" t="str">
        <f t="shared" ref="F91:F154" ca="1" si="13">IF(E91=" "," ",F90-C91)</f>
        <v xml:space="preserve"> </v>
      </c>
    </row>
    <row r="92" spans="2:6" x14ac:dyDescent="0.25">
      <c r="B92" s="20" t="str">
        <f t="shared" si="10"/>
        <v xml:space="preserve"> </v>
      </c>
      <c r="C92" s="46" t="str">
        <f t="shared" si="9"/>
        <v xml:space="preserve"> </v>
      </c>
      <c r="D92" s="46" t="str">
        <f t="shared" ca="1" si="11"/>
        <v xml:space="preserve"> </v>
      </c>
      <c r="E92" s="46" t="str">
        <f t="shared" ca="1" si="12"/>
        <v xml:space="preserve"> </v>
      </c>
      <c r="F92" s="46" t="str">
        <f t="shared" ca="1" si="13"/>
        <v xml:space="preserve"> </v>
      </c>
    </row>
    <row r="93" spans="2:6" x14ac:dyDescent="0.25">
      <c r="B93" s="20" t="str">
        <f t="shared" si="10"/>
        <v xml:space="preserve"> </v>
      </c>
      <c r="C93" s="46" t="str">
        <f t="shared" si="9"/>
        <v xml:space="preserve"> </v>
      </c>
      <c r="D93" s="46" t="str">
        <f t="shared" ca="1" si="11"/>
        <v xml:space="preserve"> </v>
      </c>
      <c r="E93" s="46" t="str">
        <f t="shared" ca="1" si="12"/>
        <v xml:space="preserve"> </v>
      </c>
      <c r="F93" s="46" t="str">
        <f t="shared" ca="1" si="13"/>
        <v xml:space="preserve"> </v>
      </c>
    </row>
    <row r="94" spans="2:6" x14ac:dyDescent="0.25">
      <c r="B94" s="20" t="str">
        <f t="shared" si="10"/>
        <v xml:space="preserve"> </v>
      </c>
      <c r="C94" s="46" t="str">
        <f t="shared" si="9"/>
        <v xml:space="preserve"> </v>
      </c>
      <c r="D94" s="46" t="str">
        <f t="shared" ca="1" si="11"/>
        <v xml:space="preserve"> </v>
      </c>
      <c r="E94" s="46" t="str">
        <f t="shared" ca="1" si="12"/>
        <v xml:space="preserve"> </v>
      </c>
      <c r="F94" s="46" t="str">
        <f t="shared" ca="1" si="13"/>
        <v xml:space="preserve"> </v>
      </c>
    </row>
    <row r="95" spans="2:6" x14ac:dyDescent="0.25">
      <c r="B95" s="20" t="str">
        <f t="shared" si="10"/>
        <v xml:space="preserve"> </v>
      </c>
      <c r="C95" s="46" t="str">
        <f t="shared" si="9"/>
        <v xml:space="preserve"> </v>
      </c>
      <c r="D95" s="46" t="str">
        <f t="shared" ca="1" si="11"/>
        <v xml:space="preserve"> </v>
      </c>
      <c r="E95" s="46" t="str">
        <f t="shared" ca="1" si="12"/>
        <v xml:space="preserve"> </v>
      </c>
      <c r="F95" s="46" t="str">
        <f t="shared" ca="1" si="13"/>
        <v xml:space="preserve"> </v>
      </c>
    </row>
    <row r="96" spans="2:6" x14ac:dyDescent="0.25">
      <c r="B96" s="20" t="str">
        <f t="shared" si="10"/>
        <v xml:space="preserve"> </v>
      </c>
      <c r="C96" s="46" t="str">
        <f t="shared" si="9"/>
        <v xml:space="preserve"> </v>
      </c>
      <c r="D96" s="46" t="str">
        <f t="shared" ca="1" si="11"/>
        <v xml:space="preserve"> </v>
      </c>
      <c r="E96" s="46" t="str">
        <f t="shared" ca="1" si="12"/>
        <v xml:space="preserve"> </v>
      </c>
      <c r="F96" s="46" t="str">
        <f t="shared" ca="1" si="13"/>
        <v xml:space="preserve"> </v>
      </c>
    </row>
    <row r="97" spans="2:6" x14ac:dyDescent="0.25">
      <c r="B97" s="20" t="str">
        <f t="shared" si="10"/>
        <v xml:space="preserve"> </v>
      </c>
      <c r="C97" s="46" t="str">
        <f t="shared" si="9"/>
        <v xml:space="preserve"> </v>
      </c>
      <c r="D97" s="46" t="str">
        <f t="shared" ca="1" si="11"/>
        <v xml:space="preserve"> </v>
      </c>
      <c r="E97" s="46" t="str">
        <f t="shared" ca="1" si="12"/>
        <v xml:space="preserve"> </v>
      </c>
      <c r="F97" s="46" t="str">
        <f t="shared" ca="1" si="13"/>
        <v xml:space="preserve"> </v>
      </c>
    </row>
    <row r="98" spans="2:6" x14ac:dyDescent="0.25">
      <c r="B98" s="20" t="str">
        <f t="shared" si="10"/>
        <v xml:space="preserve"> </v>
      </c>
      <c r="C98" s="46" t="str">
        <f t="shared" si="9"/>
        <v xml:space="preserve"> </v>
      </c>
      <c r="D98" s="46" t="str">
        <f t="shared" ca="1" si="11"/>
        <v xml:space="preserve"> </v>
      </c>
      <c r="E98" s="46" t="str">
        <f t="shared" ca="1" si="12"/>
        <v xml:space="preserve"> </v>
      </c>
      <c r="F98" s="46" t="str">
        <f t="shared" ca="1" si="13"/>
        <v xml:space="preserve"> </v>
      </c>
    </row>
    <row r="99" spans="2:6" x14ac:dyDescent="0.25">
      <c r="B99" s="20" t="str">
        <f t="shared" si="10"/>
        <v xml:space="preserve"> </v>
      </c>
      <c r="C99" s="46" t="str">
        <f t="shared" si="9"/>
        <v xml:space="preserve"> </v>
      </c>
      <c r="D99" s="46" t="str">
        <f t="shared" ca="1" si="11"/>
        <v xml:space="preserve"> </v>
      </c>
      <c r="E99" s="46" t="str">
        <f t="shared" ca="1" si="12"/>
        <v xml:space="preserve"> </v>
      </c>
      <c r="F99" s="46" t="str">
        <f t="shared" ca="1" si="13"/>
        <v xml:space="preserve"> </v>
      </c>
    </row>
    <row r="100" spans="2:6" x14ac:dyDescent="0.25">
      <c r="B100" s="20" t="str">
        <f t="shared" si="10"/>
        <v xml:space="preserve"> </v>
      </c>
      <c r="C100" s="46" t="str">
        <f t="shared" si="9"/>
        <v xml:space="preserve"> </v>
      </c>
      <c r="D100" s="46" t="str">
        <f t="shared" ca="1" si="11"/>
        <v xml:space="preserve"> </v>
      </c>
      <c r="E100" s="46" t="str">
        <f t="shared" ca="1" si="12"/>
        <v xml:space="preserve"> </v>
      </c>
      <c r="F100" s="46" t="str">
        <f t="shared" ca="1" si="13"/>
        <v xml:space="preserve"> </v>
      </c>
    </row>
    <row r="101" spans="2:6" x14ac:dyDescent="0.25">
      <c r="B101" s="20" t="str">
        <f t="shared" si="10"/>
        <v xml:space="preserve"> </v>
      </c>
      <c r="C101" s="46" t="str">
        <f t="shared" si="9"/>
        <v xml:space="preserve"> </v>
      </c>
      <c r="D101" s="46" t="str">
        <f t="shared" ca="1" si="11"/>
        <v xml:space="preserve"> </v>
      </c>
      <c r="E101" s="46" t="str">
        <f t="shared" ca="1" si="12"/>
        <v xml:space="preserve"> </v>
      </c>
      <c r="F101" s="46" t="str">
        <f t="shared" ca="1" si="13"/>
        <v xml:space="preserve"> </v>
      </c>
    </row>
    <row r="102" spans="2:6" x14ac:dyDescent="0.25">
      <c r="B102" s="20" t="str">
        <f t="shared" si="10"/>
        <v xml:space="preserve"> </v>
      </c>
      <c r="C102" s="46" t="str">
        <f t="shared" si="9"/>
        <v xml:space="preserve"> </v>
      </c>
      <c r="D102" s="46" t="str">
        <f t="shared" ca="1" si="11"/>
        <v xml:space="preserve"> </v>
      </c>
      <c r="E102" s="46" t="str">
        <f t="shared" ca="1" si="12"/>
        <v xml:space="preserve"> </v>
      </c>
      <c r="F102" s="46" t="str">
        <f t="shared" ca="1" si="13"/>
        <v xml:space="preserve"> </v>
      </c>
    </row>
    <row r="103" spans="2:6" x14ac:dyDescent="0.25">
      <c r="B103" s="20" t="str">
        <f t="shared" si="10"/>
        <v xml:space="preserve"> </v>
      </c>
      <c r="C103" s="46" t="str">
        <f t="shared" si="9"/>
        <v xml:space="preserve"> </v>
      </c>
      <c r="D103" s="46" t="str">
        <f t="shared" ca="1" si="11"/>
        <v xml:space="preserve"> </v>
      </c>
      <c r="E103" s="46" t="str">
        <f t="shared" ca="1" si="12"/>
        <v xml:space="preserve"> </v>
      </c>
      <c r="F103" s="46" t="str">
        <f t="shared" ca="1" si="13"/>
        <v xml:space="preserve"> </v>
      </c>
    </row>
    <row r="104" spans="2:6" x14ac:dyDescent="0.25">
      <c r="B104" s="20" t="str">
        <f t="shared" si="10"/>
        <v xml:space="preserve"> </v>
      </c>
      <c r="C104" s="46" t="str">
        <f t="shared" si="9"/>
        <v xml:space="preserve"> </v>
      </c>
      <c r="D104" s="46" t="str">
        <f t="shared" ca="1" si="11"/>
        <v xml:space="preserve"> </v>
      </c>
      <c r="E104" s="46" t="str">
        <f t="shared" ca="1" si="12"/>
        <v xml:space="preserve"> </v>
      </c>
      <c r="F104" s="46" t="str">
        <f t="shared" ca="1" si="13"/>
        <v xml:space="preserve"> </v>
      </c>
    </row>
    <row r="105" spans="2:6" x14ac:dyDescent="0.25">
      <c r="B105" s="20" t="str">
        <f t="shared" si="10"/>
        <v xml:space="preserve"> </v>
      </c>
      <c r="C105" s="46" t="str">
        <f t="shared" si="9"/>
        <v xml:space="preserve"> </v>
      </c>
      <c r="D105" s="46" t="str">
        <f t="shared" ca="1" si="11"/>
        <v xml:space="preserve"> </v>
      </c>
      <c r="E105" s="46" t="str">
        <f t="shared" ca="1" si="12"/>
        <v xml:space="preserve"> </v>
      </c>
      <c r="F105" s="46" t="str">
        <f t="shared" ca="1" si="13"/>
        <v xml:space="preserve"> </v>
      </c>
    </row>
    <row r="106" spans="2:6" x14ac:dyDescent="0.25">
      <c r="B106" s="20" t="str">
        <f t="shared" si="10"/>
        <v xml:space="preserve"> </v>
      </c>
      <c r="C106" s="46" t="str">
        <f t="shared" si="9"/>
        <v xml:space="preserve"> </v>
      </c>
      <c r="D106" s="46" t="str">
        <f t="shared" ca="1" si="11"/>
        <v xml:space="preserve"> </v>
      </c>
      <c r="E106" s="46" t="str">
        <f t="shared" ca="1" si="12"/>
        <v xml:space="preserve"> </v>
      </c>
      <c r="F106" s="46" t="str">
        <f t="shared" ca="1" si="13"/>
        <v xml:space="preserve"> </v>
      </c>
    </row>
    <row r="107" spans="2:6" x14ac:dyDescent="0.25">
      <c r="B107" s="20" t="str">
        <f t="shared" si="10"/>
        <v xml:space="preserve"> </v>
      </c>
      <c r="C107" s="46" t="str">
        <f t="shared" si="9"/>
        <v xml:space="preserve"> </v>
      </c>
      <c r="D107" s="46" t="str">
        <f t="shared" ca="1" si="11"/>
        <v xml:space="preserve"> </v>
      </c>
      <c r="E107" s="46" t="str">
        <f t="shared" ca="1" si="12"/>
        <v xml:space="preserve"> </v>
      </c>
      <c r="F107" s="46" t="str">
        <f t="shared" ca="1" si="13"/>
        <v xml:space="preserve"> </v>
      </c>
    </row>
    <row r="108" spans="2:6" x14ac:dyDescent="0.25">
      <c r="B108" s="20" t="str">
        <f t="shared" si="10"/>
        <v xml:space="preserve"> </v>
      </c>
      <c r="C108" s="46" t="str">
        <f t="shared" si="9"/>
        <v xml:space="preserve"> </v>
      </c>
      <c r="D108" s="46" t="str">
        <f t="shared" ca="1" si="11"/>
        <v xml:space="preserve"> </v>
      </c>
      <c r="E108" s="46" t="str">
        <f t="shared" ca="1" si="12"/>
        <v xml:space="preserve"> </v>
      </c>
      <c r="F108" s="46" t="str">
        <f t="shared" ca="1" si="13"/>
        <v xml:space="preserve"> </v>
      </c>
    </row>
    <row r="109" spans="2:6" x14ac:dyDescent="0.25">
      <c r="B109" s="20" t="str">
        <f t="shared" si="10"/>
        <v xml:space="preserve"> </v>
      </c>
      <c r="C109" s="46" t="str">
        <f t="shared" si="9"/>
        <v xml:space="preserve"> </v>
      </c>
      <c r="D109" s="46" t="str">
        <f t="shared" ca="1" si="11"/>
        <v xml:space="preserve"> </v>
      </c>
      <c r="E109" s="46" t="str">
        <f t="shared" ca="1" si="12"/>
        <v xml:space="preserve"> </v>
      </c>
      <c r="F109" s="46" t="str">
        <f t="shared" ca="1" si="13"/>
        <v xml:space="preserve"> </v>
      </c>
    </row>
    <row r="110" spans="2:6" x14ac:dyDescent="0.25">
      <c r="B110" s="20" t="str">
        <f t="shared" si="10"/>
        <v xml:space="preserve"> </v>
      </c>
      <c r="C110" s="46" t="str">
        <f t="shared" si="9"/>
        <v xml:space="preserve"> </v>
      </c>
      <c r="D110" s="46" t="str">
        <f t="shared" ca="1" si="11"/>
        <v xml:space="preserve"> </v>
      </c>
      <c r="E110" s="46" t="str">
        <f t="shared" ca="1" si="12"/>
        <v xml:space="preserve"> </v>
      </c>
      <c r="F110" s="46" t="str">
        <f t="shared" ca="1" si="13"/>
        <v xml:space="preserve"> </v>
      </c>
    </row>
    <row r="111" spans="2:6" x14ac:dyDescent="0.25">
      <c r="B111" s="20" t="str">
        <f t="shared" si="10"/>
        <v xml:space="preserve"> </v>
      </c>
      <c r="C111" s="46" t="str">
        <f t="shared" si="9"/>
        <v xml:space="preserve"> </v>
      </c>
      <c r="D111" s="46" t="str">
        <f t="shared" ca="1" si="11"/>
        <v xml:space="preserve"> </v>
      </c>
      <c r="E111" s="46" t="str">
        <f t="shared" ca="1" si="12"/>
        <v xml:space="preserve"> </v>
      </c>
      <c r="F111" s="46" t="str">
        <f t="shared" ca="1" si="13"/>
        <v xml:space="preserve"> </v>
      </c>
    </row>
    <row r="112" spans="2:6" x14ac:dyDescent="0.25">
      <c r="B112" s="20" t="str">
        <f t="shared" si="10"/>
        <v xml:space="preserve"> </v>
      </c>
      <c r="C112" s="46" t="str">
        <f t="shared" si="9"/>
        <v xml:space="preserve"> </v>
      </c>
      <c r="D112" s="46" t="str">
        <f t="shared" ca="1" si="11"/>
        <v xml:space="preserve"> </v>
      </c>
      <c r="E112" s="46" t="str">
        <f t="shared" ca="1" si="12"/>
        <v xml:space="preserve"> </v>
      </c>
      <c r="F112" s="46" t="str">
        <f t="shared" ca="1" si="13"/>
        <v xml:space="preserve"> </v>
      </c>
    </row>
    <row r="113" spans="2:6" x14ac:dyDescent="0.25">
      <c r="B113" s="20" t="str">
        <f t="shared" si="10"/>
        <v xml:space="preserve"> </v>
      </c>
      <c r="C113" s="46" t="str">
        <f t="shared" si="9"/>
        <v xml:space="preserve"> </v>
      </c>
      <c r="D113" s="46" t="str">
        <f t="shared" ca="1" si="11"/>
        <v xml:space="preserve"> </v>
      </c>
      <c r="E113" s="46" t="str">
        <f t="shared" ca="1" si="12"/>
        <v xml:space="preserve"> </v>
      </c>
      <c r="F113" s="46" t="str">
        <f t="shared" ca="1" si="13"/>
        <v xml:space="preserve"> </v>
      </c>
    </row>
    <row r="114" spans="2:6" x14ac:dyDescent="0.25">
      <c r="B114" s="20" t="str">
        <f t="shared" si="10"/>
        <v xml:space="preserve"> </v>
      </c>
      <c r="C114" s="46" t="str">
        <f t="shared" si="9"/>
        <v xml:space="preserve"> </v>
      </c>
      <c r="D114" s="46" t="str">
        <f t="shared" ca="1" si="11"/>
        <v xml:space="preserve"> </v>
      </c>
      <c r="E114" s="46" t="str">
        <f t="shared" ca="1" si="12"/>
        <v xml:space="preserve"> </v>
      </c>
      <c r="F114" s="46" t="str">
        <f t="shared" ca="1" si="13"/>
        <v xml:space="preserve"> </v>
      </c>
    </row>
    <row r="115" spans="2:6" x14ac:dyDescent="0.25">
      <c r="B115" s="20" t="str">
        <f t="shared" si="10"/>
        <v xml:space="preserve"> </v>
      </c>
      <c r="C115" s="46" t="str">
        <f t="shared" si="9"/>
        <v xml:space="preserve"> </v>
      </c>
      <c r="D115" s="46" t="str">
        <f t="shared" ca="1" si="11"/>
        <v xml:space="preserve"> </v>
      </c>
      <c r="E115" s="46" t="str">
        <f t="shared" ca="1" si="12"/>
        <v xml:space="preserve"> </v>
      </c>
      <c r="F115" s="46" t="str">
        <f t="shared" ca="1" si="13"/>
        <v xml:space="preserve"> </v>
      </c>
    </row>
    <row r="116" spans="2:6" x14ac:dyDescent="0.25">
      <c r="B116" s="20" t="str">
        <f t="shared" si="10"/>
        <v xml:space="preserve"> </v>
      </c>
      <c r="C116" s="46" t="str">
        <f t="shared" si="9"/>
        <v xml:space="preserve"> </v>
      </c>
      <c r="D116" s="46" t="str">
        <f t="shared" ca="1" si="11"/>
        <v xml:space="preserve"> </v>
      </c>
      <c r="E116" s="46" t="str">
        <f t="shared" ca="1" si="12"/>
        <v xml:space="preserve"> </v>
      </c>
      <c r="F116" s="46" t="str">
        <f t="shared" ca="1" si="13"/>
        <v xml:space="preserve"> </v>
      </c>
    </row>
    <row r="117" spans="2:6" x14ac:dyDescent="0.25">
      <c r="B117" s="20" t="str">
        <f t="shared" si="10"/>
        <v xml:space="preserve"> </v>
      </c>
      <c r="C117" s="46" t="str">
        <f t="shared" si="9"/>
        <v xml:space="preserve"> </v>
      </c>
      <c r="D117" s="46" t="str">
        <f t="shared" ca="1" si="11"/>
        <v xml:space="preserve"> </v>
      </c>
      <c r="E117" s="46" t="str">
        <f t="shared" ca="1" si="12"/>
        <v xml:space="preserve"> </v>
      </c>
      <c r="F117" s="46" t="str">
        <f t="shared" ca="1" si="13"/>
        <v xml:space="preserve"> </v>
      </c>
    </row>
    <row r="118" spans="2:6" x14ac:dyDescent="0.25">
      <c r="B118" s="20" t="str">
        <f t="shared" si="10"/>
        <v xml:space="preserve"> </v>
      </c>
      <c r="C118" s="46" t="str">
        <f t="shared" si="9"/>
        <v xml:space="preserve"> </v>
      </c>
      <c r="D118" s="46" t="str">
        <f t="shared" ca="1" si="11"/>
        <v xml:space="preserve"> </v>
      </c>
      <c r="E118" s="46" t="str">
        <f t="shared" ca="1" si="12"/>
        <v xml:space="preserve"> </v>
      </c>
      <c r="F118" s="46" t="str">
        <f t="shared" ca="1" si="13"/>
        <v xml:space="preserve"> </v>
      </c>
    </row>
    <row r="119" spans="2:6" x14ac:dyDescent="0.25">
      <c r="B119" s="20" t="str">
        <f t="shared" si="10"/>
        <v xml:space="preserve"> </v>
      </c>
      <c r="C119" s="46" t="str">
        <f t="shared" si="9"/>
        <v xml:space="preserve"> </v>
      </c>
      <c r="D119" s="46" t="str">
        <f t="shared" ca="1" si="11"/>
        <v xml:space="preserve"> </v>
      </c>
      <c r="E119" s="46" t="str">
        <f t="shared" ca="1" si="12"/>
        <v xml:space="preserve"> </v>
      </c>
      <c r="F119" s="46" t="str">
        <f t="shared" ca="1" si="13"/>
        <v xml:space="preserve"> </v>
      </c>
    </row>
    <row r="120" spans="2:6" x14ac:dyDescent="0.25">
      <c r="B120" s="20" t="str">
        <f t="shared" si="10"/>
        <v xml:space="preserve"> </v>
      </c>
      <c r="C120" s="46" t="str">
        <f t="shared" si="9"/>
        <v xml:space="preserve"> </v>
      </c>
      <c r="D120" s="46" t="str">
        <f t="shared" ca="1" si="11"/>
        <v xml:space="preserve"> </v>
      </c>
      <c r="E120" s="46" t="str">
        <f t="shared" ca="1" si="12"/>
        <v xml:space="preserve"> </v>
      </c>
      <c r="F120" s="46" t="str">
        <f t="shared" ca="1" si="13"/>
        <v xml:space="preserve"> </v>
      </c>
    </row>
    <row r="121" spans="2:6" x14ac:dyDescent="0.25">
      <c r="B121" s="20" t="str">
        <f t="shared" si="10"/>
        <v xml:space="preserve"> </v>
      </c>
      <c r="C121" s="46" t="str">
        <f t="shared" si="9"/>
        <v xml:space="preserve"> </v>
      </c>
      <c r="D121" s="46" t="str">
        <f t="shared" ca="1" si="11"/>
        <v xml:space="preserve"> </v>
      </c>
      <c r="E121" s="46" t="str">
        <f t="shared" ca="1" si="12"/>
        <v xml:space="preserve"> </v>
      </c>
      <c r="F121" s="46" t="str">
        <f t="shared" ca="1" si="13"/>
        <v xml:space="preserve"> </v>
      </c>
    </row>
    <row r="122" spans="2:6" x14ac:dyDescent="0.25">
      <c r="B122" s="20" t="str">
        <f t="shared" si="10"/>
        <v xml:space="preserve"> </v>
      </c>
      <c r="C122" s="46" t="str">
        <f t="shared" si="9"/>
        <v xml:space="preserve"> </v>
      </c>
      <c r="D122" s="46" t="str">
        <f t="shared" ca="1" si="11"/>
        <v xml:space="preserve"> </v>
      </c>
      <c r="E122" s="46" t="str">
        <f t="shared" ca="1" si="12"/>
        <v xml:space="preserve"> </v>
      </c>
      <c r="F122" s="46" t="str">
        <f t="shared" ca="1" si="13"/>
        <v xml:space="preserve"> </v>
      </c>
    </row>
    <row r="123" spans="2:6" x14ac:dyDescent="0.25">
      <c r="B123" s="20" t="str">
        <f t="shared" si="10"/>
        <v xml:space="preserve"> </v>
      </c>
      <c r="C123" s="46" t="str">
        <f t="shared" si="9"/>
        <v xml:space="preserve"> </v>
      </c>
      <c r="D123" s="46" t="str">
        <f t="shared" ca="1" si="11"/>
        <v xml:space="preserve"> </v>
      </c>
      <c r="E123" s="46" t="str">
        <f t="shared" ca="1" si="12"/>
        <v xml:space="preserve"> </v>
      </c>
      <c r="F123" s="46" t="str">
        <f t="shared" ca="1" si="13"/>
        <v xml:space="preserve"> </v>
      </c>
    </row>
    <row r="124" spans="2:6" x14ac:dyDescent="0.25">
      <c r="B124" s="20" t="str">
        <f t="shared" si="10"/>
        <v xml:space="preserve"> </v>
      </c>
      <c r="C124" s="46" t="str">
        <f t="shared" si="9"/>
        <v xml:space="preserve"> </v>
      </c>
      <c r="D124" s="46" t="str">
        <f t="shared" ca="1" si="11"/>
        <v xml:space="preserve"> </v>
      </c>
      <c r="E124" s="46" t="str">
        <f t="shared" ca="1" si="12"/>
        <v xml:space="preserve"> </v>
      </c>
      <c r="F124" s="46" t="str">
        <f t="shared" ca="1" si="13"/>
        <v xml:space="preserve"> </v>
      </c>
    </row>
    <row r="125" spans="2:6" x14ac:dyDescent="0.25">
      <c r="B125" s="20" t="str">
        <f t="shared" si="10"/>
        <v xml:space="preserve"> </v>
      </c>
      <c r="C125" s="46" t="str">
        <f t="shared" si="9"/>
        <v xml:space="preserve"> </v>
      </c>
      <c r="D125" s="46" t="str">
        <f t="shared" ca="1" si="11"/>
        <v xml:space="preserve"> </v>
      </c>
      <c r="E125" s="46" t="str">
        <f t="shared" ca="1" si="12"/>
        <v xml:space="preserve"> </v>
      </c>
      <c r="F125" s="46" t="str">
        <f t="shared" ca="1" si="13"/>
        <v xml:space="preserve"> </v>
      </c>
    </row>
    <row r="126" spans="2:6" x14ac:dyDescent="0.25">
      <c r="B126" s="20" t="str">
        <f t="shared" si="10"/>
        <v xml:space="preserve"> </v>
      </c>
      <c r="C126" s="46" t="str">
        <f t="shared" si="9"/>
        <v xml:space="preserve"> </v>
      </c>
      <c r="D126" s="46" t="str">
        <f t="shared" ca="1" si="11"/>
        <v xml:space="preserve"> </v>
      </c>
      <c r="E126" s="46" t="str">
        <f t="shared" ca="1" si="12"/>
        <v xml:space="preserve"> </v>
      </c>
      <c r="F126" s="46" t="str">
        <f t="shared" ca="1" si="13"/>
        <v xml:space="preserve"> </v>
      </c>
    </row>
    <row r="127" spans="2:6" x14ac:dyDescent="0.25">
      <c r="B127" s="20" t="str">
        <f t="shared" si="10"/>
        <v xml:space="preserve"> </v>
      </c>
      <c r="C127" s="46" t="str">
        <f t="shared" si="9"/>
        <v xml:space="preserve"> </v>
      </c>
      <c r="D127" s="46" t="str">
        <f t="shared" ca="1" si="11"/>
        <v xml:space="preserve"> </v>
      </c>
      <c r="E127" s="46" t="str">
        <f t="shared" ca="1" si="12"/>
        <v xml:space="preserve"> </v>
      </c>
      <c r="F127" s="46" t="str">
        <f t="shared" ca="1" si="13"/>
        <v xml:space="preserve"> </v>
      </c>
    </row>
    <row r="128" spans="2:6" x14ac:dyDescent="0.25">
      <c r="B128" s="20" t="str">
        <f t="shared" si="10"/>
        <v xml:space="preserve"> </v>
      </c>
      <c r="C128" s="46" t="str">
        <f t="shared" si="9"/>
        <v xml:space="preserve"> </v>
      </c>
      <c r="D128" s="46" t="str">
        <f t="shared" ca="1" si="11"/>
        <v xml:space="preserve"> </v>
      </c>
      <c r="E128" s="46" t="str">
        <f t="shared" ca="1" si="12"/>
        <v xml:space="preserve"> </v>
      </c>
      <c r="F128" s="46" t="str">
        <f t="shared" ca="1" si="13"/>
        <v xml:space="preserve"> </v>
      </c>
    </row>
    <row r="129" spans="2:6" x14ac:dyDescent="0.25">
      <c r="B129" s="20" t="str">
        <f t="shared" si="10"/>
        <v xml:space="preserve"> </v>
      </c>
      <c r="C129" s="46" t="str">
        <f t="shared" si="9"/>
        <v xml:space="preserve"> </v>
      </c>
      <c r="D129" s="46" t="str">
        <f t="shared" ca="1" si="11"/>
        <v xml:space="preserve"> </v>
      </c>
      <c r="E129" s="46" t="str">
        <f t="shared" ca="1" si="12"/>
        <v xml:space="preserve"> </v>
      </c>
      <c r="F129" s="46" t="str">
        <f t="shared" ca="1" si="13"/>
        <v xml:space="preserve"> </v>
      </c>
    </row>
    <row r="130" spans="2:6" x14ac:dyDescent="0.25">
      <c r="B130" s="20" t="str">
        <f t="shared" si="10"/>
        <v xml:space="preserve"> </v>
      </c>
      <c r="C130" s="46" t="str">
        <f t="shared" si="9"/>
        <v xml:space="preserve"> </v>
      </c>
      <c r="D130" s="46" t="str">
        <f t="shared" ca="1" si="11"/>
        <v xml:space="preserve"> </v>
      </c>
      <c r="E130" s="46" t="str">
        <f t="shared" ca="1" si="12"/>
        <v xml:space="preserve"> </v>
      </c>
      <c r="F130" s="46" t="str">
        <f t="shared" ca="1" si="13"/>
        <v xml:space="preserve"> </v>
      </c>
    </row>
    <row r="131" spans="2:6" x14ac:dyDescent="0.25">
      <c r="B131" s="20" t="str">
        <f t="shared" si="10"/>
        <v xml:space="preserve"> </v>
      </c>
      <c r="C131" s="46" t="str">
        <f t="shared" si="9"/>
        <v xml:space="preserve"> </v>
      </c>
      <c r="D131" s="46" t="str">
        <f t="shared" ca="1" si="11"/>
        <v xml:space="preserve"> </v>
      </c>
      <c r="E131" s="46" t="str">
        <f t="shared" ca="1" si="12"/>
        <v xml:space="preserve"> </v>
      </c>
      <c r="F131" s="46" t="str">
        <f t="shared" ca="1" si="13"/>
        <v xml:space="preserve"> </v>
      </c>
    </row>
    <row r="132" spans="2:6" x14ac:dyDescent="0.25">
      <c r="B132" s="20" t="str">
        <f t="shared" si="10"/>
        <v xml:space="preserve"> </v>
      </c>
      <c r="C132" s="46" t="str">
        <f t="shared" si="9"/>
        <v xml:space="preserve"> </v>
      </c>
      <c r="D132" s="46" t="str">
        <f t="shared" ca="1" si="11"/>
        <v xml:space="preserve"> </v>
      </c>
      <c r="E132" s="46" t="str">
        <f t="shared" ca="1" si="12"/>
        <v xml:space="preserve"> </v>
      </c>
      <c r="F132" s="46" t="str">
        <f t="shared" ca="1" si="13"/>
        <v xml:space="preserve"> </v>
      </c>
    </row>
    <row r="133" spans="2:6" x14ac:dyDescent="0.25">
      <c r="B133" s="20" t="str">
        <f t="shared" si="10"/>
        <v xml:space="preserve"> </v>
      </c>
      <c r="C133" s="46" t="str">
        <f t="shared" ref="C133:C191" si="14">IF(B133=" "," ",-PMT($K$10,$K$11,$K$9))</f>
        <v xml:space="preserve"> </v>
      </c>
      <c r="D133" s="46" t="str">
        <f t="shared" ca="1" si="11"/>
        <v xml:space="preserve"> </v>
      </c>
      <c r="E133" s="46" t="str">
        <f t="shared" ca="1" si="12"/>
        <v xml:space="preserve"> </v>
      </c>
      <c r="F133" s="46" t="str">
        <f t="shared" ca="1" si="13"/>
        <v xml:space="preserve"> </v>
      </c>
    </row>
    <row r="134" spans="2:6" x14ac:dyDescent="0.25">
      <c r="B134" s="20" t="str">
        <f t="shared" si="10"/>
        <v xml:space="preserve"> </v>
      </c>
      <c r="C134" s="46" t="str">
        <f t="shared" si="14"/>
        <v xml:space="preserve"> </v>
      </c>
      <c r="D134" s="46" t="str">
        <f t="shared" ca="1" si="11"/>
        <v xml:space="preserve"> </v>
      </c>
      <c r="E134" s="46" t="str">
        <f t="shared" ca="1" si="12"/>
        <v xml:space="preserve"> </v>
      </c>
      <c r="F134" s="46" t="str">
        <f t="shared" ca="1" si="13"/>
        <v xml:space="preserve"> </v>
      </c>
    </row>
    <row r="135" spans="2:6" x14ac:dyDescent="0.25">
      <c r="B135" s="20" t="str">
        <f t="shared" si="10"/>
        <v xml:space="preserve"> </v>
      </c>
      <c r="C135" s="46" t="str">
        <f t="shared" si="14"/>
        <v xml:space="preserve"> </v>
      </c>
      <c r="D135" s="46" t="str">
        <f t="shared" ca="1" si="11"/>
        <v xml:space="preserve"> </v>
      </c>
      <c r="E135" s="46" t="str">
        <f t="shared" ca="1" si="12"/>
        <v xml:space="preserve"> </v>
      </c>
      <c r="F135" s="46" t="str">
        <f t="shared" ca="1" si="13"/>
        <v xml:space="preserve"> </v>
      </c>
    </row>
    <row r="136" spans="2:6" x14ac:dyDescent="0.25">
      <c r="B136" s="20" t="str">
        <f t="shared" si="10"/>
        <v xml:space="preserve"> </v>
      </c>
      <c r="C136" s="46" t="str">
        <f t="shared" si="14"/>
        <v xml:space="preserve"> </v>
      </c>
      <c r="D136" s="46" t="str">
        <f t="shared" ca="1" si="11"/>
        <v xml:space="preserve"> </v>
      </c>
      <c r="E136" s="46" t="str">
        <f t="shared" ca="1" si="12"/>
        <v xml:space="preserve"> </v>
      </c>
      <c r="F136" s="46" t="str">
        <f t="shared" ca="1" si="13"/>
        <v xml:space="preserve"> </v>
      </c>
    </row>
    <row r="137" spans="2:6" x14ac:dyDescent="0.25">
      <c r="B137" s="20" t="str">
        <f t="shared" si="10"/>
        <v xml:space="preserve"> </v>
      </c>
      <c r="C137" s="46" t="str">
        <f t="shared" si="14"/>
        <v xml:space="preserve"> </v>
      </c>
      <c r="D137" s="46" t="str">
        <f t="shared" ca="1" si="11"/>
        <v xml:space="preserve"> </v>
      </c>
      <c r="E137" s="46" t="str">
        <f t="shared" ca="1" si="12"/>
        <v xml:space="preserve"> </v>
      </c>
      <c r="F137" s="46" t="str">
        <f t="shared" ca="1" si="13"/>
        <v xml:space="preserve"> </v>
      </c>
    </row>
    <row r="138" spans="2:6" x14ac:dyDescent="0.25">
      <c r="B138" s="20" t="str">
        <f t="shared" si="10"/>
        <v xml:space="preserve"> </v>
      </c>
      <c r="C138" s="46" t="str">
        <f t="shared" si="14"/>
        <v xml:space="preserve"> </v>
      </c>
      <c r="D138" s="46" t="str">
        <f t="shared" ca="1" si="11"/>
        <v xml:space="preserve"> </v>
      </c>
      <c r="E138" s="46" t="str">
        <f t="shared" ca="1" si="12"/>
        <v xml:space="preserve"> </v>
      </c>
      <c r="F138" s="46" t="str">
        <f t="shared" ca="1" si="13"/>
        <v xml:space="preserve"> </v>
      </c>
    </row>
    <row r="139" spans="2:6" x14ac:dyDescent="0.25">
      <c r="B139" s="20" t="str">
        <f t="shared" si="10"/>
        <v xml:space="preserve"> </v>
      </c>
      <c r="C139" s="46" t="str">
        <f t="shared" si="14"/>
        <v xml:space="preserve"> </v>
      </c>
      <c r="D139" s="46" t="str">
        <f t="shared" ca="1" si="11"/>
        <v xml:space="preserve"> </v>
      </c>
      <c r="E139" s="46" t="str">
        <f t="shared" ca="1" si="12"/>
        <v xml:space="preserve"> </v>
      </c>
      <c r="F139" s="46" t="str">
        <f t="shared" ca="1" si="13"/>
        <v xml:space="preserve"> </v>
      </c>
    </row>
    <row r="140" spans="2:6" x14ac:dyDescent="0.25">
      <c r="B140" s="20" t="str">
        <f t="shared" si="10"/>
        <v xml:space="preserve"> </v>
      </c>
      <c r="C140" s="46" t="str">
        <f t="shared" si="14"/>
        <v xml:space="preserve"> </v>
      </c>
      <c r="D140" s="46" t="str">
        <f t="shared" ca="1" si="11"/>
        <v xml:space="preserve"> </v>
      </c>
      <c r="E140" s="46" t="str">
        <f t="shared" ca="1" si="12"/>
        <v xml:space="preserve"> </v>
      </c>
      <c r="F140" s="46" t="str">
        <f t="shared" ca="1" si="13"/>
        <v xml:space="preserve"> </v>
      </c>
    </row>
    <row r="141" spans="2:6" x14ac:dyDescent="0.25">
      <c r="B141" s="20" t="str">
        <f t="shared" si="10"/>
        <v xml:space="preserve"> </v>
      </c>
      <c r="C141" s="46" t="str">
        <f t="shared" si="14"/>
        <v xml:space="preserve"> </v>
      </c>
      <c r="D141" s="46" t="str">
        <f t="shared" ca="1" si="11"/>
        <v xml:space="preserve"> </v>
      </c>
      <c r="E141" s="46" t="str">
        <f t="shared" ca="1" si="12"/>
        <v xml:space="preserve"> </v>
      </c>
      <c r="F141" s="46" t="str">
        <f t="shared" ca="1" si="13"/>
        <v xml:space="preserve"> </v>
      </c>
    </row>
    <row r="142" spans="2:6" x14ac:dyDescent="0.25">
      <c r="B142" s="20" t="str">
        <f t="shared" si="10"/>
        <v xml:space="preserve"> </v>
      </c>
      <c r="C142" s="46" t="str">
        <f t="shared" si="14"/>
        <v xml:space="preserve"> </v>
      </c>
      <c r="D142" s="46" t="str">
        <f t="shared" ca="1" si="11"/>
        <v xml:space="preserve"> </v>
      </c>
      <c r="E142" s="46" t="str">
        <f t="shared" ca="1" si="12"/>
        <v xml:space="preserve"> </v>
      </c>
      <c r="F142" s="46" t="str">
        <f t="shared" ca="1" si="13"/>
        <v xml:space="preserve"> </v>
      </c>
    </row>
    <row r="143" spans="2:6" x14ac:dyDescent="0.25">
      <c r="B143" s="20" t="str">
        <f t="shared" si="10"/>
        <v xml:space="preserve"> </v>
      </c>
      <c r="C143" s="46" t="str">
        <f t="shared" si="14"/>
        <v xml:space="preserve"> </v>
      </c>
      <c r="D143" s="46" t="str">
        <f t="shared" ca="1" si="11"/>
        <v xml:space="preserve"> </v>
      </c>
      <c r="E143" s="46" t="str">
        <f t="shared" ca="1" si="12"/>
        <v xml:space="preserve"> </v>
      </c>
      <c r="F143" s="46" t="str">
        <f t="shared" ca="1" si="13"/>
        <v xml:space="preserve"> </v>
      </c>
    </row>
    <row r="144" spans="2:6" x14ac:dyDescent="0.25">
      <c r="B144" s="20" t="str">
        <f t="shared" si="10"/>
        <v xml:space="preserve"> </v>
      </c>
      <c r="C144" s="46" t="str">
        <f t="shared" si="14"/>
        <v xml:space="preserve"> </v>
      </c>
      <c r="D144" s="46" t="str">
        <f t="shared" ca="1" si="11"/>
        <v xml:space="preserve"> </v>
      </c>
      <c r="E144" s="46" t="str">
        <f t="shared" ca="1" si="12"/>
        <v xml:space="preserve"> </v>
      </c>
      <c r="F144" s="46" t="str">
        <f t="shared" ca="1" si="13"/>
        <v xml:space="preserve"> </v>
      </c>
    </row>
    <row r="145" spans="2:6" x14ac:dyDescent="0.25">
      <c r="B145" s="20" t="str">
        <f t="shared" si="10"/>
        <v xml:space="preserve"> </v>
      </c>
      <c r="C145" s="46" t="str">
        <f t="shared" si="14"/>
        <v xml:space="preserve"> </v>
      </c>
      <c r="D145" s="46" t="str">
        <f t="shared" ca="1" si="11"/>
        <v xml:space="preserve"> </v>
      </c>
      <c r="E145" s="46" t="str">
        <f t="shared" ca="1" si="12"/>
        <v xml:space="preserve"> </v>
      </c>
      <c r="F145" s="46" t="str">
        <f t="shared" ca="1" si="13"/>
        <v xml:space="preserve"> </v>
      </c>
    </row>
    <row r="146" spans="2:6" x14ac:dyDescent="0.25">
      <c r="B146" s="20" t="str">
        <f t="shared" si="10"/>
        <v xml:space="preserve"> </v>
      </c>
      <c r="C146" s="46" t="str">
        <f t="shared" si="14"/>
        <v xml:space="preserve"> </v>
      </c>
      <c r="D146" s="46" t="str">
        <f t="shared" ca="1" si="11"/>
        <v xml:space="preserve"> </v>
      </c>
      <c r="E146" s="46" t="str">
        <f t="shared" ca="1" si="12"/>
        <v xml:space="preserve"> </v>
      </c>
      <c r="F146" s="46" t="str">
        <f t="shared" ca="1" si="13"/>
        <v xml:space="preserve"> </v>
      </c>
    </row>
    <row r="147" spans="2:6" x14ac:dyDescent="0.25">
      <c r="B147" s="20" t="str">
        <f t="shared" si="10"/>
        <v xml:space="preserve"> </v>
      </c>
      <c r="C147" s="46" t="str">
        <f t="shared" si="14"/>
        <v xml:space="preserve"> </v>
      </c>
      <c r="D147" s="46" t="str">
        <f t="shared" ca="1" si="11"/>
        <v xml:space="preserve"> </v>
      </c>
      <c r="E147" s="46" t="str">
        <f t="shared" ca="1" si="12"/>
        <v xml:space="preserve"> </v>
      </c>
      <c r="F147" s="46" t="str">
        <f t="shared" ca="1" si="13"/>
        <v xml:space="preserve"> </v>
      </c>
    </row>
    <row r="148" spans="2:6" x14ac:dyDescent="0.25">
      <c r="B148" s="20" t="str">
        <f t="shared" si="10"/>
        <v xml:space="preserve"> </v>
      </c>
      <c r="C148" s="46" t="str">
        <f t="shared" si="14"/>
        <v xml:space="preserve"> </v>
      </c>
      <c r="D148" s="46" t="str">
        <f t="shared" ca="1" si="11"/>
        <v xml:space="preserve"> </v>
      </c>
      <c r="E148" s="46" t="str">
        <f t="shared" ca="1" si="12"/>
        <v xml:space="preserve"> </v>
      </c>
      <c r="F148" s="46" t="str">
        <f t="shared" ca="1" si="13"/>
        <v xml:space="preserve"> </v>
      </c>
    </row>
    <row r="149" spans="2:6" x14ac:dyDescent="0.25">
      <c r="B149" s="20" t="str">
        <f t="shared" si="10"/>
        <v xml:space="preserve"> </v>
      </c>
      <c r="C149" s="46" t="str">
        <f t="shared" si="14"/>
        <v xml:space="preserve"> </v>
      </c>
      <c r="D149" s="46" t="str">
        <f t="shared" ca="1" si="11"/>
        <v xml:space="preserve"> </v>
      </c>
      <c r="E149" s="46" t="str">
        <f t="shared" ca="1" si="12"/>
        <v xml:space="preserve"> </v>
      </c>
      <c r="F149" s="46" t="str">
        <f t="shared" ca="1" si="13"/>
        <v xml:space="preserve"> </v>
      </c>
    </row>
    <row r="150" spans="2:6" x14ac:dyDescent="0.25">
      <c r="B150" s="20" t="str">
        <f t="shared" si="10"/>
        <v xml:space="preserve"> </v>
      </c>
      <c r="C150" s="46" t="str">
        <f t="shared" si="14"/>
        <v xml:space="preserve"> </v>
      </c>
      <c r="D150" s="46" t="str">
        <f t="shared" ca="1" si="11"/>
        <v xml:space="preserve"> </v>
      </c>
      <c r="E150" s="46" t="str">
        <f t="shared" ca="1" si="12"/>
        <v xml:space="preserve"> </v>
      </c>
      <c r="F150" s="46" t="str">
        <f t="shared" ca="1" si="13"/>
        <v xml:space="preserve"> </v>
      </c>
    </row>
    <row r="151" spans="2:6" x14ac:dyDescent="0.25">
      <c r="B151" s="20" t="str">
        <f t="shared" si="10"/>
        <v xml:space="preserve"> </v>
      </c>
      <c r="C151" s="46" t="str">
        <f t="shared" si="14"/>
        <v xml:space="preserve"> </v>
      </c>
      <c r="D151" s="46" t="str">
        <f t="shared" ca="1" si="11"/>
        <v xml:space="preserve"> </v>
      </c>
      <c r="E151" s="46" t="str">
        <f t="shared" ca="1" si="12"/>
        <v xml:space="preserve"> </v>
      </c>
      <c r="F151" s="46" t="str">
        <f t="shared" ca="1" si="13"/>
        <v xml:space="preserve"> </v>
      </c>
    </row>
    <row r="152" spans="2:6" x14ac:dyDescent="0.25">
      <c r="B152" s="20" t="str">
        <f t="shared" si="10"/>
        <v xml:space="preserve"> </v>
      </c>
      <c r="C152" s="46" t="str">
        <f t="shared" si="14"/>
        <v xml:space="preserve"> </v>
      </c>
      <c r="D152" s="46" t="str">
        <f t="shared" ca="1" si="11"/>
        <v xml:space="preserve"> </v>
      </c>
      <c r="E152" s="46" t="str">
        <f t="shared" ca="1" si="12"/>
        <v xml:space="preserve"> </v>
      </c>
      <c r="F152" s="46" t="str">
        <f t="shared" ca="1" si="13"/>
        <v xml:space="preserve"> </v>
      </c>
    </row>
    <row r="153" spans="2:6" x14ac:dyDescent="0.25">
      <c r="B153" s="20" t="str">
        <f t="shared" si="10"/>
        <v xml:space="preserve"> </v>
      </c>
      <c r="C153" s="46" t="str">
        <f t="shared" si="14"/>
        <v xml:space="preserve"> </v>
      </c>
      <c r="D153" s="46" t="str">
        <f t="shared" ca="1" si="11"/>
        <v xml:space="preserve"> </v>
      </c>
      <c r="E153" s="46" t="str">
        <f t="shared" ca="1" si="12"/>
        <v xml:space="preserve"> </v>
      </c>
      <c r="F153" s="46" t="str">
        <f t="shared" ca="1" si="13"/>
        <v xml:space="preserve"> </v>
      </c>
    </row>
    <row r="154" spans="2:6" x14ac:dyDescent="0.25">
      <c r="B154" s="20" t="str">
        <f t="shared" si="10"/>
        <v xml:space="preserve"> </v>
      </c>
      <c r="C154" s="46" t="str">
        <f t="shared" si="14"/>
        <v xml:space="preserve"> </v>
      </c>
      <c r="D154" s="46" t="str">
        <f t="shared" ca="1" si="11"/>
        <v xml:space="preserve"> </v>
      </c>
      <c r="E154" s="46" t="str">
        <f t="shared" ca="1" si="12"/>
        <v xml:space="preserve"> </v>
      </c>
      <c r="F154" s="46" t="str">
        <f t="shared" ca="1" si="13"/>
        <v xml:space="preserve"> </v>
      </c>
    </row>
    <row r="155" spans="2:6" x14ac:dyDescent="0.25">
      <c r="B155" s="20" t="str">
        <f t="shared" ref="B155:B191" si="15">IF(ISERROR(IF(B154+1&gt;$K$11," ",B154+1))," ",IF(B154+1&gt;$K$11," ",B154+1))</f>
        <v xml:space="preserve"> </v>
      </c>
      <c r="C155" s="46" t="str">
        <f t="shared" si="14"/>
        <v xml:space="preserve"> </v>
      </c>
      <c r="D155" s="46" t="str">
        <f t="shared" ref="D155:D191" ca="1" si="16">IF(ISERROR((-IPMT($K$10,B155,$K$11,$K$9)))," ",-IPMT($K$10,B155,$K$11,$K$9))</f>
        <v xml:space="preserve"> </v>
      </c>
      <c r="E155" s="46" t="str">
        <f t="shared" ref="E155:E191" ca="1" si="17">IF(ISERROR(C155-D155)," ",C155-D155)</f>
        <v xml:space="preserve"> </v>
      </c>
      <c r="F155" s="46" t="str">
        <f t="shared" ref="F155:F191" ca="1" si="18">IF(E155=" "," ",F154-C155)</f>
        <v xml:space="preserve"> </v>
      </c>
    </row>
    <row r="156" spans="2:6" x14ac:dyDescent="0.25">
      <c r="B156" s="20" t="str">
        <f t="shared" si="15"/>
        <v xml:space="preserve"> </v>
      </c>
      <c r="C156" s="46" t="str">
        <f t="shared" si="14"/>
        <v xml:space="preserve"> </v>
      </c>
      <c r="D156" s="46" t="str">
        <f t="shared" ca="1" si="16"/>
        <v xml:space="preserve"> </v>
      </c>
      <c r="E156" s="46" t="str">
        <f t="shared" ca="1" si="17"/>
        <v xml:space="preserve"> </v>
      </c>
      <c r="F156" s="46" t="str">
        <f t="shared" ca="1" si="18"/>
        <v xml:space="preserve"> </v>
      </c>
    </row>
    <row r="157" spans="2:6" x14ac:dyDescent="0.25">
      <c r="B157" s="20" t="str">
        <f t="shared" si="15"/>
        <v xml:space="preserve"> </v>
      </c>
      <c r="C157" s="46" t="str">
        <f t="shared" si="14"/>
        <v xml:space="preserve"> </v>
      </c>
      <c r="D157" s="46" t="str">
        <f t="shared" ca="1" si="16"/>
        <v xml:space="preserve"> </v>
      </c>
      <c r="E157" s="46" t="str">
        <f t="shared" ca="1" si="17"/>
        <v xml:space="preserve"> </v>
      </c>
      <c r="F157" s="46" t="str">
        <f t="shared" ca="1" si="18"/>
        <v xml:space="preserve"> </v>
      </c>
    </row>
    <row r="158" spans="2:6" x14ac:dyDescent="0.25">
      <c r="B158" s="20" t="str">
        <f t="shared" si="15"/>
        <v xml:space="preserve"> </v>
      </c>
      <c r="C158" s="46" t="str">
        <f t="shared" si="14"/>
        <v xml:space="preserve"> </v>
      </c>
      <c r="D158" s="46" t="str">
        <f t="shared" ca="1" si="16"/>
        <v xml:space="preserve"> </v>
      </c>
      <c r="E158" s="46" t="str">
        <f t="shared" ca="1" si="17"/>
        <v xml:space="preserve"> </v>
      </c>
      <c r="F158" s="46" t="str">
        <f t="shared" ca="1" si="18"/>
        <v xml:space="preserve"> </v>
      </c>
    </row>
    <row r="159" spans="2:6" x14ac:dyDescent="0.25">
      <c r="B159" s="20" t="str">
        <f t="shared" si="15"/>
        <v xml:space="preserve"> </v>
      </c>
      <c r="C159" s="46" t="str">
        <f t="shared" si="14"/>
        <v xml:space="preserve"> </v>
      </c>
      <c r="D159" s="46" t="str">
        <f t="shared" ca="1" si="16"/>
        <v xml:space="preserve"> </v>
      </c>
      <c r="E159" s="46" t="str">
        <f t="shared" ca="1" si="17"/>
        <v xml:space="preserve"> </v>
      </c>
      <c r="F159" s="46" t="str">
        <f t="shared" ca="1" si="18"/>
        <v xml:space="preserve"> </v>
      </c>
    </row>
    <row r="160" spans="2:6" x14ac:dyDescent="0.25">
      <c r="B160" s="20" t="str">
        <f t="shared" si="15"/>
        <v xml:space="preserve"> </v>
      </c>
      <c r="C160" s="46" t="str">
        <f t="shared" si="14"/>
        <v xml:space="preserve"> </v>
      </c>
      <c r="D160" s="46" t="str">
        <f t="shared" ca="1" si="16"/>
        <v xml:space="preserve"> </v>
      </c>
      <c r="E160" s="46" t="str">
        <f t="shared" ca="1" si="17"/>
        <v xml:space="preserve"> </v>
      </c>
      <c r="F160" s="46" t="str">
        <f t="shared" ca="1" si="18"/>
        <v xml:space="preserve"> </v>
      </c>
    </row>
    <row r="161" spans="2:6" x14ac:dyDescent="0.25">
      <c r="B161" s="20" t="str">
        <f t="shared" si="15"/>
        <v xml:space="preserve"> </v>
      </c>
      <c r="C161" s="46" t="str">
        <f t="shared" si="14"/>
        <v xml:space="preserve"> </v>
      </c>
      <c r="D161" s="46" t="str">
        <f t="shared" ca="1" si="16"/>
        <v xml:space="preserve"> </v>
      </c>
      <c r="E161" s="46" t="str">
        <f t="shared" ca="1" si="17"/>
        <v xml:space="preserve"> </v>
      </c>
      <c r="F161" s="46" t="str">
        <f t="shared" ca="1" si="18"/>
        <v xml:space="preserve"> </v>
      </c>
    </row>
    <row r="162" spans="2:6" x14ac:dyDescent="0.25">
      <c r="B162" s="20" t="str">
        <f t="shared" si="15"/>
        <v xml:space="preserve"> </v>
      </c>
      <c r="C162" s="46" t="str">
        <f t="shared" si="14"/>
        <v xml:space="preserve"> </v>
      </c>
      <c r="D162" s="46" t="str">
        <f t="shared" ca="1" si="16"/>
        <v xml:space="preserve"> </v>
      </c>
      <c r="E162" s="46" t="str">
        <f t="shared" ca="1" si="17"/>
        <v xml:space="preserve"> </v>
      </c>
      <c r="F162" s="46" t="str">
        <f t="shared" ca="1" si="18"/>
        <v xml:space="preserve"> </v>
      </c>
    </row>
    <row r="163" spans="2:6" x14ac:dyDescent="0.25">
      <c r="B163" s="20" t="str">
        <f t="shared" si="15"/>
        <v xml:space="preserve"> </v>
      </c>
      <c r="C163" s="46" t="str">
        <f t="shared" si="14"/>
        <v xml:space="preserve"> </v>
      </c>
      <c r="D163" s="46" t="str">
        <f t="shared" ca="1" si="16"/>
        <v xml:space="preserve"> </v>
      </c>
      <c r="E163" s="46" t="str">
        <f t="shared" ca="1" si="17"/>
        <v xml:space="preserve"> </v>
      </c>
      <c r="F163" s="46" t="str">
        <f t="shared" ca="1" si="18"/>
        <v xml:space="preserve"> </v>
      </c>
    </row>
    <row r="164" spans="2:6" x14ac:dyDescent="0.25">
      <c r="B164" s="20" t="str">
        <f t="shared" si="15"/>
        <v xml:space="preserve"> </v>
      </c>
      <c r="C164" s="46" t="str">
        <f t="shared" si="14"/>
        <v xml:space="preserve"> </v>
      </c>
      <c r="D164" s="46" t="str">
        <f t="shared" ca="1" si="16"/>
        <v xml:space="preserve"> </v>
      </c>
      <c r="E164" s="46" t="str">
        <f t="shared" ca="1" si="17"/>
        <v xml:space="preserve"> </v>
      </c>
      <c r="F164" s="46" t="str">
        <f t="shared" ca="1" si="18"/>
        <v xml:space="preserve"> </v>
      </c>
    </row>
    <row r="165" spans="2:6" x14ac:dyDescent="0.25">
      <c r="B165" s="20" t="str">
        <f t="shared" si="15"/>
        <v xml:space="preserve"> </v>
      </c>
      <c r="C165" s="46" t="str">
        <f t="shared" si="14"/>
        <v xml:space="preserve"> </v>
      </c>
      <c r="D165" s="46" t="str">
        <f t="shared" ca="1" si="16"/>
        <v xml:space="preserve"> </v>
      </c>
      <c r="E165" s="46" t="str">
        <f t="shared" ca="1" si="17"/>
        <v xml:space="preserve"> </v>
      </c>
      <c r="F165" s="46" t="str">
        <f t="shared" ca="1" si="18"/>
        <v xml:space="preserve"> </v>
      </c>
    </row>
    <row r="166" spans="2:6" x14ac:dyDescent="0.25">
      <c r="B166" s="20" t="str">
        <f t="shared" si="15"/>
        <v xml:space="preserve"> </v>
      </c>
      <c r="C166" s="46" t="str">
        <f t="shared" si="14"/>
        <v xml:space="preserve"> </v>
      </c>
      <c r="D166" s="46" t="str">
        <f t="shared" ca="1" si="16"/>
        <v xml:space="preserve"> </v>
      </c>
      <c r="E166" s="46" t="str">
        <f t="shared" ca="1" si="17"/>
        <v xml:space="preserve"> </v>
      </c>
      <c r="F166" s="46" t="str">
        <f t="shared" ca="1" si="18"/>
        <v xml:space="preserve"> </v>
      </c>
    </row>
    <row r="167" spans="2:6" x14ac:dyDescent="0.25">
      <c r="B167" s="20" t="str">
        <f t="shared" si="15"/>
        <v xml:space="preserve"> </v>
      </c>
      <c r="C167" s="46" t="str">
        <f t="shared" si="14"/>
        <v xml:space="preserve"> </v>
      </c>
      <c r="D167" s="46" t="str">
        <f t="shared" ca="1" si="16"/>
        <v xml:space="preserve"> </v>
      </c>
      <c r="E167" s="46" t="str">
        <f t="shared" ca="1" si="17"/>
        <v xml:space="preserve"> </v>
      </c>
      <c r="F167" s="46" t="str">
        <f t="shared" ca="1" si="18"/>
        <v xml:space="preserve"> </v>
      </c>
    </row>
    <row r="168" spans="2:6" x14ac:dyDescent="0.25">
      <c r="B168" s="20" t="str">
        <f t="shared" si="15"/>
        <v xml:space="preserve"> </v>
      </c>
      <c r="C168" s="46" t="str">
        <f t="shared" si="14"/>
        <v xml:space="preserve"> </v>
      </c>
      <c r="D168" s="46" t="str">
        <f t="shared" ca="1" si="16"/>
        <v xml:space="preserve"> </v>
      </c>
      <c r="E168" s="46" t="str">
        <f t="shared" ca="1" si="17"/>
        <v xml:space="preserve"> </v>
      </c>
      <c r="F168" s="46" t="str">
        <f t="shared" ca="1" si="18"/>
        <v xml:space="preserve"> </v>
      </c>
    </row>
    <row r="169" spans="2:6" x14ac:dyDescent="0.25">
      <c r="B169" s="20" t="str">
        <f t="shared" si="15"/>
        <v xml:space="preserve"> </v>
      </c>
      <c r="C169" s="46" t="str">
        <f t="shared" si="14"/>
        <v xml:space="preserve"> </v>
      </c>
      <c r="D169" s="46" t="str">
        <f t="shared" ca="1" si="16"/>
        <v xml:space="preserve"> </v>
      </c>
      <c r="E169" s="46" t="str">
        <f t="shared" ca="1" si="17"/>
        <v xml:space="preserve"> </v>
      </c>
      <c r="F169" s="46" t="str">
        <f t="shared" ca="1" si="18"/>
        <v xml:space="preserve"> </v>
      </c>
    </row>
    <row r="170" spans="2:6" x14ac:dyDescent="0.25">
      <c r="B170" s="20" t="str">
        <f t="shared" si="15"/>
        <v xml:space="preserve"> </v>
      </c>
      <c r="C170" s="46" t="str">
        <f t="shared" si="14"/>
        <v xml:space="preserve"> </v>
      </c>
      <c r="D170" s="46" t="str">
        <f t="shared" ca="1" si="16"/>
        <v xml:space="preserve"> </v>
      </c>
      <c r="E170" s="46" t="str">
        <f t="shared" ca="1" si="17"/>
        <v xml:space="preserve"> </v>
      </c>
      <c r="F170" s="46" t="str">
        <f t="shared" ca="1" si="18"/>
        <v xml:space="preserve"> </v>
      </c>
    </row>
    <row r="171" spans="2:6" x14ac:dyDescent="0.25">
      <c r="B171" s="20" t="str">
        <f t="shared" si="15"/>
        <v xml:space="preserve"> </v>
      </c>
      <c r="C171" s="46" t="str">
        <f t="shared" si="14"/>
        <v xml:space="preserve"> </v>
      </c>
      <c r="D171" s="46" t="str">
        <f t="shared" ca="1" si="16"/>
        <v xml:space="preserve"> </v>
      </c>
      <c r="E171" s="46" t="str">
        <f t="shared" ca="1" si="17"/>
        <v xml:space="preserve"> </v>
      </c>
      <c r="F171" s="46" t="str">
        <f t="shared" ca="1" si="18"/>
        <v xml:space="preserve"> </v>
      </c>
    </row>
    <row r="172" spans="2:6" x14ac:dyDescent="0.25">
      <c r="B172" s="20" t="str">
        <f t="shared" si="15"/>
        <v xml:space="preserve"> </v>
      </c>
      <c r="C172" s="46" t="str">
        <f t="shared" si="14"/>
        <v xml:space="preserve"> </v>
      </c>
      <c r="D172" s="46" t="str">
        <f t="shared" ca="1" si="16"/>
        <v xml:space="preserve"> </v>
      </c>
      <c r="E172" s="46" t="str">
        <f t="shared" ca="1" si="17"/>
        <v xml:space="preserve"> </v>
      </c>
      <c r="F172" s="46" t="str">
        <f t="shared" ca="1" si="18"/>
        <v xml:space="preserve"> </v>
      </c>
    </row>
    <row r="173" spans="2:6" x14ac:dyDescent="0.25">
      <c r="B173" s="20" t="str">
        <f t="shared" si="15"/>
        <v xml:space="preserve"> </v>
      </c>
      <c r="C173" s="46" t="str">
        <f t="shared" si="14"/>
        <v xml:space="preserve"> </v>
      </c>
      <c r="D173" s="46" t="str">
        <f t="shared" ca="1" si="16"/>
        <v xml:space="preserve"> </v>
      </c>
      <c r="E173" s="46" t="str">
        <f t="shared" ca="1" si="17"/>
        <v xml:space="preserve"> </v>
      </c>
      <c r="F173" s="46" t="str">
        <f t="shared" ca="1" si="18"/>
        <v xml:space="preserve"> </v>
      </c>
    </row>
    <row r="174" spans="2:6" x14ac:dyDescent="0.25">
      <c r="B174" s="20" t="str">
        <f t="shared" si="15"/>
        <v xml:space="preserve"> </v>
      </c>
      <c r="C174" s="46" t="str">
        <f t="shared" si="14"/>
        <v xml:space="preserve"> </v>
      </c>
      <c r="D174" s="46" t="str">
        <f t="shared" ca="1" si="16"/>
        <v xml:space="preserve"> </v>
      </c>
      <c r="E174" s="46" t="str">
        <f t="shared" ca="1" si="17"/>
        <v xml:space="preserve"> </v>
      </c>
      <c r="F174" s="46" t="str">
        <f t="shared" ca="1" si="18"/>
        <v xml:space="preserve"> </v>
      </c>
    </row>
    <row r="175" spans="2:6" x14ac:dyDescent="0.25">
      <c r="B175" s="20" t="str">
        <f t="shared" si="15"/>
        <v xml:space="preserve"> </v>
      </c>
      <c r="C175" s="46" t="str">
        <f t="shared" si="14"/>
        <v xml:space="preserve"> </v>
      </c>
      <c r="D175" s="46" t="str">
        <f t="shared" ca="1" si="16"/>
        <v xml:space="preserve"> </v>
      </c>
      <c r="E175" s="46" t="str">
        <f t="shared" ca="1" si="17"/>
        <v xml:space="preserve"> </v>
      </c>
      <c r="F175" s="46" t="str">
        <f t="shared" ca="1" si="18"/>
        <v xml:space="preserve"> </v>
      </c>
    </row>
    <row r="176" spans="2:6" x14ac:dyDescent="0.25">
      <c r="B176" s="20" t="str">
        <f t="shared" si="15"/>
        <v xml:space="preserve"> </v>
      </c>
      <c r="C176" s="46" t="str">
        <f t="shared" si="14"/>
        <v xml:space="preserve"> </v>
      </c>
      <c r="D176" s="46" t="str">
        <f t="shared" ca="1" si="16"/>
        <v xml:space="preserve"> </v>
      </c>
      <c r="E176" s="46" t="str">
        <f t="shared" ca="1" si="17"/>
        <v xml:space="preserve"> </v>
      </c>
      <c r="F176" s="46" t="str">
        <f t="shared" ca="1" si="18"/>
        <v xml:space="preserve"> </v>
      </c>
    </row>
    <row r="177" spans="2:6" x14ac:dyDescent="0.25">
      <c r="B177" s="20" t="str">
        <f t="shared" si="15"/>
        <v xml:space="preserve"> </v>
      </c>
      <c r="C177" s="46" t="str">
        <f t="shared" si="14"/>
        <v xml:space="preserve"> </v>
      </c>
      <c r="D177" s="46" t="str">
        <f t="shared" ca="1" si="16"/>
        <v xml:space="preserve"> </v>
      </c>
      <c r="E177" s="46" t="str">
        <f t="shared" ca="1" si="17"/>
        <v xml:space="preserve"> </v>
      </c>
      <c r="F177" s="46" t="str">
        <f t="shared" ca="1" si="18"/>
        <v xml:space="preserve"> </v>
      </c>
    </row>
    <row r="178" spans="2:6" x14ac:dyDescent="0.25">
      <c r="B178" s="20" t="str">
        <f t="shared" si="15"/>
        <v xml:space="preserve"> </v>
      </c>
      <c r="C178" s="46" t="str">
        <f t="shared" si="14"/>
        <v xml:space="preserve"> </v>
      </c>
      <c r="D178" s="46" t="str">
        <f t="shared" ca="1" si="16"/>
        <v xml:space="preserve"> </v>
      </c>
      <c r="E178" s="46" t="str">
        <f t="shared" ca="1" si="17"/>
        <v xml:space="preserve"> </v>
      </c>
      <c r="F178" s="46" t="str">
        <f t="shared" ca="1" si="18"/>
        <v xml:space="preserve"> </v>
      </c>
    </row>
    <row r="179" spans="2:6" x14ac:dyDescent="0.25">
      <c r="B179" s="20" t="str">
        <f t="shared" si="15"/>
        <v xml:space="preserve"> </v>
      </c>
      <c r="C179" s="46" t="str">
        <f t="shared" si="14"/>
        <v xml:space="preserve"> </v>
      </c>
      <c r="D179" s="46" t="str">
        <f t="shared" ca="1" si="16"/>
        <v xml:space="preserve"> </v>
      </c>
      <c r="E179" s="46" t="str">
        <f t="shared" ca="1" si="17"/>
        <v xml:space="preserve"> </v>
      </c>
      <c r="F179" s="46" t="str">
        <f t="shared" ca="1" si="18"/>
        <v xml:space="preserve"> </v>
      </c>
    </row>
    <row r="180" spans="2:6" x14ac:dyDescent="0.25">
      <c r="B180" s="20" t="str">
        <f t="shared" si="15"/>
        <v xml:space="preserve"> </v>
      </c>
      <c r="C180" s="46" t="str">
        <f t="shared" si="14"/>
        <v xml:space="preserve"> </v>
      </c>
      <c r="D180" s="46" t="str">
        <f t="shared" ca="1" si="16"/>
        <v xml:space="preserve"> </v>
      </c>
      <c r="E180" s="46" t="str">
        <f t="shared" ca="1" si="17"/>
        <v xml:space="preserve"> </v>
      </c>
      <c r="F180" s="46" t="str">
        <f t="shared" ca="1" si="18"/>
        <v xml:space="preserve"> </v>
      </c>
    </row>
    <row r="181" spans="2:6" x14ac:dyDescent="0.25">
      <c r="B181" s="20" t="str">
        <f t="shared" si="15"/>
        <v xml:space="preserve"> </v>
      </c>
      <c r="C181" s="46" t="str">
        <f t="shared" si="14"/>
        <v xml:space="preserve"> </v>
      </c>
      <c r="D181" s="46" t="str">
        <f t="shared" ca="1" si="16"/>
        <v xml:space="preserve"> </v>
      </c>
      <c r="E181" s="46" t="str">
        <f t="shared" ca="1" si="17"/>
        <v xml:space="preserve"> </v>
      </c>
      <c r="F181" s="46" t="str">
        <f t="shared" ca="1" si="18"/>
        <v xml:space="preserve"> </v>
      </c>
    </row>
    <row r="182" spans="2:6" x14ac:dyDescent="0.25">
      <c r="B182" s="20" t="str">
        <f t="shared" si="15"/>
        <v xml:space="preserve"> </v>
      </c>
      <c r="C182" s="46" t="str">
        <f t="shared" si="14"/>
        <v xml:space="preserve"> </v>
      </c>
      <c r="D182" s="46" t="str">
        <f t="shared" ca="1" si="16"/>
        <v xml:space="preserve"> </v>
      </c>
      <c r="E182" s="46" t="str">
        <f t="shared" ca="1" si="17"/>
        <v xml:space="preserve"> </v>
      </c>
      <c r="F182" s="46" t="str">
        <f t="shared" ca="1" si="18"/>
        <v xml:space="preserve"> </v>
      </c>
    </row>
    <row r="183" spans="2:6" x14ac:dyDescent="0.25">
      <c r="B183" s="20" t="str">
        <f t="shared" si="15"/>
        <v xml:space="preserve"> </v>
      </c>
      <c r="C183" s="46" t="str">
        <f t="shared" si="14"/>
        <v xml:space="preserve"> </v>
      </c>
      <c r="D183" s="46" t="str">
        <f t="shared" ca="1" si="16"/>
        <v xml:space="preserve"> </v>
      </c>
      <c r="E183" s="46" t="str">
        <f t="shared" ca="1" si="17"/>
        <v xml:space="preserve"> </v>
      </c>
      <c r="F183" s="46" t="str">
        <f t="shared" ca="1" si="18"/>
        <v xml:space="preserve"> </v>
      </c>
    </row>
    <row r="184" spans="2:6" x14ac:dyDescent="0.25">
      <c r="B184" s="20" t="str">
        <f t="shared" si="15"/>
        <v xml:space="preserve"> </v>
      </c>
      <c r="C184" s="46" t="str">
        <f t="shared" si="14"/>
        <v xml:space="preserve"> </v>
      </c>
      <c r="D184" s="46" t="str">
        <f t="shared" ca="1" si="16"/>
        <v xml:space="preserve"> </v>
      </c>
      <c r="E184" s="46" t="str">
        <f t="shared" ca="1" si="17"/>
        <v xml:space="preserve"> </v>
      </c>
      <c r="F184" s="46" t="str">
        <f t="shared" ca="1" si="18"/>
        <v xml:space="preserve"> </v>
      </c>
    </row>
    <row r="185" spans="2:6" x14ac:dyDescent="0.25">
      <c r="B185" s="20" t="str">
        <f t="shared" si="15"/>
        <v xml:space="preserve"> </v>
      </c>
      <c r="C185" s="46" t="str">
        <f t="shared" si="14"/>
        <v xml:space="preserve"> </v>
      </c>
      <c r="D185" s="46" t="str">
        <f t="shared" ca="1" si="16"/>
        <v xml:space="preserve"> </v>
      </c>
      <c r="E185" s="46" t="str">
        <f t="shared" ca="1" si="17"/>
        <v xml:space="preserve"> </v>
      </c>
      <c r="F185" s="46" t="str">
        <f t="shared" ca="1" si="18"/>
        <v xml:space="preserve"> </v>
      </c>
    </row>
    <row r="186" spans="2:6" x14ac:dyDescent="0.25">
      <c r="B186" s="20" t="str">
        <f t="shared" si="15"/>
        <v xml:space="preserve"> </v>
      </c>
      <c r="C186" s="46" t="str">
        <f t="shared" si="14"/>
        <v xml:space="preserve"> </v>
      </c>
      <c r="D186" s="46" t="str">
        <f t="shared" ca="1" si="16"/>
        <v xml:space="preserve"> </v>
      </c>
      <c r="E186" s="46" t="str">
        <f t="shared" ca="1" si="17"/>
        <v xml:space="preserve"> </v>
      </c>
      <c r="F186" s="46" t="str">
        <f t="shared" ca="1" si="18"/>
        <v xml:space="preserve"> </v>
      </c>
    </row>
    <row r="187" spans="2:6" x14ac:dyDescent="0.25">
      <c r="B187" s="20" t="str">
        <f t="shared" si="15"/>
        <v xml:space="preserve"> </v>
      </c>
      <c r="C187" s="46" t="str">
        <f t="shared" si="14"/>
        <v xml:space="preserve"> </v>
      </c>
      <c r="D187" s="46" t="str">
        <f t="shared" ca="1" si="16"/>
        <v xml:space="preserve"> </v>
      </c>
      <c r="E187" s="46" t="str">
        <f t="shared" ca="1" si="17"/>
        <v xml:space="preserve"> </v>
      </c>
      <c r="F187" s="46" t="str">
        <f t="shared" ca="1" si="18"/>
        <v xml:space="preserve"> </v>
      </c>
    </row>
    <row r="188" spans="2:6" x14ac:dyDescent="0.25">
      <c r="B188" s="20" t="str">
        <f t="shared" si="15"/>
        <v xml:space="preserve"> </v>
      </c>
      <c r="C188" s="46" t="str">
        <f t="shared" si="14"/>
        <v xml:space="preserve"> </v>
      </c>
      <c r="D188" s="46" t="str">
        <f t="shared" ca="1" si="16"/>
        <v xml:space="preserve"> </v>
      </c>
      <c r="E188" s="46" t="str">
        <f t="shared" ca="1" si="17"/>
        <v xml:space="preserve"> </v>
      </c>
      <c r="F188" s="46" t="str">
        <f t="shared" ca="1" si="18"/>
        <v xml:space="preserve"> </v>
      </c>
    </row>
    <row r="189" spans="2:6" x14ac:dyDescent="0.25">
      <c r="B189" s="20" t="str">
        <f t="shared" si="15"/>
        <v xml:space="preserve"> </v>
      </c>
      <c r="C189" s="46" t="str">
        <f t="shared" si="14"/>
        <v xml:space="preserve"> </v>
      </c>
      <c r="D189" s="46" t="str">
        <f t="shared" ca="1" si="16"/>
        <v xml:space="preserve"> </v>
      </c>
      <c r="E189" s="46" t="str">
        <f t="shared" ca="1" si="17"/>
        <v xml:space="preserve"> </v>
      </c>
      <c r="F189" s="46" t="str">
        <f t="shared" ca="1" si="18"/>
        <v xml:space="preserve"> </v>
      </c>
    </row>
    <row r="190" spans="2:6" x14ac:dyDescent="0.25">
      <c r="B190" s="20" t="str">
        <f t="shared" si="15"/>
        <v xml:space="preserve"> </v>
      </c>
      <c r="C190" s="46" t="str">
        <f t="shared" si="14"/>
        <v xml:space="preserve"> </v>
      </c>
      <c r="D190" s="46" t="str">
        <f t="shared" ca="1" si="16"/>
        <v xml:space="preserve"> </v>
      </c>
      <c r="E190" s="46" t="str">
        <f t="shared" ca="1" si="17"/>
        <v xml:space="preserve"> </v>
      </c>
      <c r="F190" s="46" t="str">
        <f t="shared" ca="1" si="18"/>
        <v xml:space="preserve"> </v>
      </c>
    </row>
    <row r="191" spans="2:6" x14ac:dyDescent="0.25">
      <c r="B191" s="20" t="str">
        <f t="shared" si="15"/>
        <v xml:space="preserve"> </v>
      </c>
      <c r="C191" s="46" t="str">
        <f t="shared" si="14"/>
        <v xml:space="preserve"> </v>
      </c>
      <c r="D191" s="46" t="str">
        <f t="shared" ca="1" si="16"/>
        <v xml:space="preserve"> </v>
      </c>
      <c r="E191" s="46" t="str">
        <f t="shared" ca="1" si="17"/>
        <v xml:space="preserve"> </v>
      </c>
      <c r="F191" s="46" t="str">
        <f t="shared" ca="1" si="18"/>
        <v xml:space="preserve"> </v>
      </c>
    </row>
  </sheetData>
  <dataConsolidate/>
  <mergeCells count="1">
    <mergeCell ref="B1:F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Welcome Screen</vt:lpstr>
      <vt:lpstr>Loan Eligibilty Form</vt:lpstr>
      <vt:lpstr>Loan Eligibilty Result</vt:lpstr>
      <vt:lpstr>Loan Details</vt:lpstr>
      <vt:lpstr>Installments Detail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Home</cp:lastModifiedBy>
  <dcterms:created xsi:type="dcterms:W3CDTF">2016-10-29T13:30:18Z</dcterms:created>
  <dcterms:modified xsi:type="dcterms:W3CDTF">2016-11-07T02:44:24Z</dcterms:modified>
</cp:coreProperties>
</file>